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G:\Tanszek\Навчальні плани 2025 р. вступу\"/>
    </mc:Choice>
  </mc:AlternateContent>
  <xr:revisionPtr revIDLastSave="0" documentId="8_{6EF96E6C-75E2-4C08-A68E-A4231461E4F3}" xr6:coauthVersionLast="47" xr6:coauthVersionMax="47" xr10:uidLastSave="{00000000-0000-0000-0000-000000000000}"/>
  <bookViews>
    <workbookView xWindow="-120" yWindow="-120" windowWidth="29040" windowHeight="15840" tabRatio="500" firstSheet="2" activeTab="3" xr2:uid="{00000000-000D-0000-FFFF-FFFF00000000}"/>
  </bookViews>
  <sheets>
    <sheet name="K_PGS_01 (3)" sheetId="1" state="hidden" r:id="rId1"/>
    <sheet name="K_PGS_03" sheetId="2" state="hidden" r:id="rId2"/>
    <sheet name="Титульний аркуш" sheetId="3" r:id="rId3"/>
    <sheet name="Навчальний план" sheetId="4" r:id="rId4"/>
    <sheet name="Лист1" sheetId="6" r:id="rId5"/>
    <sheet name="RUPpgs03_з триместрами" sheetId="5" state="hidden" r:id="rId6"/>
  </sheets>
  <definedNames>
    <definedName name="Excel_BuiltIn__FilterDatabase" localSheetId="5">'RUPpgs03_з триместрами'!$C$7:$C$100</definedName>
    <definedName name="Excel_BuiltIn__FilterDatabase" localSheetId="3">'Навчальний план'!$N$5:$R$65</definedName>
    <definedName name="_xlnm.Print_Titles" localSheetId="3">'Навчальний план'!$3:$9</definedName>
    <definedName name="_xlnm.Print_Area" localSheetId="0">'K_PGS_01 (3)'!$A$1:$BJ$27</definedName>
    <definedName name="_xlnm.Print_Area" localSheetId="1">K_PGS_03!$A$1:$BJ$27</definedName>
    <definedName name="_xlnm.Print_Area" localSheetId="3">'Навчальний план'!$A$1:$R$68</definedName>
    <definedName name="_xlnm.Print_Area" localSheetId="2">'Титульний аркуш'!$A$1:$BA$35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0" i="4" l="1"/>
  <c r="H32" i="4" l="1"/>
  <c r="N32" i="4" s="1"/>
  <c r="H31" i="4"/>
  <c r="H28" i="4"/>
  <c r="N28" i="4" s="1"/>
  <c r="H27" i="4"/>
  <c r="H24" i="4"/>
  <c r="P23" i="4"/>
  <c r="I23" i="4"/>
  <c r="H23" i="4"/>
  <c r="I22" i="4"/>
  <c r="P22" i="4" s="1"/>
  <c r="H22" i="4"/>
  <c r="H21" i="4"/>
  <c r="H20" i="4"/>
  <c r="O19" i="4"/>
  <c r="I19" i="4"/>
  <c r="H19" i="4"/>
  <c r="O18" i="4"/>
  <c r="H18" i="4"/>
  <c r="O17" i="4"/>
  <c r="H17" i="4"/>
  <c r="I14" i="4"/>
  <c r="P14" i="4" s="1"/>
  <c r="P15" i="4" s="1"/>
  <c r="H14" i="4"/>
  <c r="I13" i="4"/>
  <c r="O13" i="4" s="1"/>
  <c r="H13" i="4"/>
  <c r="O12" i="4"/>
  <c r="H12" i="4"/>
  <c r="G15" i="4"/>
  <c r="H15" i="4"/>
  <c r="S15" i="4" s="1"/>
  <c r="J15" i="4"/>
  <c r="K15" i="4"/>
  <c r="L15" i="4"/>
  <c r="M15" i="4"/>
  <c r="Q15" i="4"/>
  <c r="R15" i="4"/>
  <c r="S16" i="4"/>
  <c r="S14" i="4"/>
  <c r="N45" i="4"/>
  <c r="L45" i="4"/>
  <c r="K45" i="4"/>
  <c r="J45" i="4"/>
  <c r="I45" i="4"/>
  <c r="G45" i="4"/>
  <c r="H44" i="4"/>
  <c r="M44" i="4" s="1"/>
  <c r="N31" i="4" l="1"/>
  <c r="N27" i="4"/>
  <c r="O15" i="4"/>
  <c r="N24" i="4"/>
  <c r="I15" i="4"/>
  <c r="N15" i="4"/>
  <c r="P43" i="4"/>
  <c r="P42" i="4"/>
  <c r="H9" i="4" l="1"/>
  <c r="I9" i="4" s="1"/>
  <c r="J9" i="4" s="1"/>
  <c r="K9" i="4" s="1"/>
  <c r="L9" i="4" s="1"/>
  <c r="M9" i="4" s="1"/>
  <c r="N9" i="4" s="1"/>
  <c r="O9" i="4" s="1"/>
  <c r="P9" i="4" s="1"/>
  <c r="P44" i="4" s="1"/>
  <c r="P45" i="4" s="1"/>
  <c r="B33" i="3"/>
  <c r="B35" i="3" s="1"/>
  <c r="D46" i="4"/>
  <c r="C46" i="4"/>
  <c r="C49" i="4" s="1"/>
  <c r="C34" i="4"/>
  <c r="O41" i="4"/>
  <c r="O40" i="4"/>
  <c r="O37" i="4"/>
  <c r="O38" i="4" s="1"/>
  <c r="P38" i="4"/>
  <c r="S26" i="4"/>
  <c r="S30" i="4"/>
  <c r="H43" i="4"/>
  <c r="M43" i="4" s="1"/>
  <c r="H42" i="4"/>
  <c r="M42" i="4" s="1"/>
  <c r="H41" i="4"/>
  <c r="H40" i="4"/>
  <c r="M40" i="4" s="1"/>
  <c r="H37" i="4"/>
  <c r="M37" i="4" s="1"/>
  <c r="M38" i="4" s="1"/>
  <c r="S24" i="4"/>
  <c r="S21" i="4"/>
  <c r="S20" i="4"/>
  <c r="S19" i="4"/>
  <c r="S18" i="4"/>
  <c r="S17" i="4"/>
  <c r="R38" i="4"/>
  <c r="Q38" i="4"/>
  <c r="N38" i="4"/>
  <c r="N46" i="4" s="1"/>
  <c r="N49" i="4" s="1"/>
  <c r="L38" i="4"/>
  <c r="L46" i="4" s="1"/>
  <c r="L49" i="4" s="1"/>
  <c r="K38" i="4"/>
  <c r="K46" i="4" s="1"/>
  <c r="K49" i="4" s="1"/>
  <c r="J38" i="4"/>
  <c r="J46" i="4" s="1"/>
  <c r="G38" i="4"/>
  <c r="G46" i="4" s="1"/>
  <c r="N33" i="4"/>
  <c r="L33" i="4"/>
  <c r="K33" i="4"/>
  <c r="J33" i="4"/>
  <c r="I33" i="4"/>
  <c r="G33" i="4"/>
  <c r="R25" i="4"/>
  <c r="N25" i="4"/>
  <c r="L25" i="4"/>
  <c r="K25" i="4"/>
  <c r="J25" i="4"/>
  <c r="J34" i="4" s="1"/>
  <c r="J48" i="4" s="1"/>
  <c r="G25" i="4"/>
  <c r="L33" i="3"/>
  <c r="F46" i="4"/>
  <c r="F49" i="4" s="1"/>
  <c r="E46" i="4"/>
  <c r="E49" i="4" s="1"/>
  <c r="R29" i="4"/>
  <c r="Q29" i="4"/>
  <c r="P29" i="4"/>
  <c r="O29" i="4"/>
  <c r="L29" i="4"/>
  <c r="K29" i="4"/>
  <c r="J29" i="4"/>
  <c r="I29" i="4"/>
  <c r="L34" i="3"/>
  <c r="L35" i="3" s="1"/>
  <c r="J34" i="3"/>
  <c r="F35" i="3"/>
  <c r="D34" i="3"/>
  <c r="J33" i="3"/>
  <c r="J35" i="3" s="1"/>
  <c r="H33" i="3"/>
  <c r="H35" i="3" s="1"/>
  <c r="D33" i="3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B7" i="5"/>
  <c r="C7" i="5" s="1"/>
  <c r="D7" i="5" s="1"/>
  <c r="E7" i="5" s="1"/>
  <c r="F7" i="5" s="1"/>
  <c r="G7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C7" i="5"/>
  <c r="AD7" i="5" s="1"/>
  <c r="AP7" i="5"/>
  <c r="AQ7" i="5" s="1"/>
  <c r="BC7" i="5"/>
  <c r="BD7" i="5" s="1"/>
  <c r="BD67" i="5" s="1"/>
  <c r="BP7" i="5"/>
  <c r="BQ7" i="5" s="1"/>
  <c r="CC7" i="5"/>
  <c r="CD7" i="5"/>
  <c r="CE7" i="5" s="1"/>
  <c r="CF7" i="5" s="1"/>
  <c r="CG7" i="5" s="1"/>
  <c r="CH7" i="5" s="1"/>
  <c r="CI7" i="5" s="1"/>
  <c r="CJ7" i="5" s="1"/>
  <c r="CK7" i="5" s="1"/>
  <c r="CL7" i="5" s="1"/>
  <c r="CM7" i="5" s="1"/>
  <c r="G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CB8" i="5"/>
  <c r="CC8" i="5"/>
  <c r="CD8" i="5"/>
  <c r="CE8" i="5"/>
  <c r="CF8" i="5"/>
  <c r="CG8" i="5"/>
  <c r="CH8" i="5"/>
  <c r="CI8" i="5"/>
  <c r="CJ8" i="5"/>
  <c r="CK8" i="5"/>
  <c r="CL8" i="5"/>
  <c r="CM8" i="5"/>
  <c r="J9" i="5"/>
  <c r="AB9" i="5"/>
  <c r="AC9" i="5"/>
  <c r="AO9" i="5"/>
  <c r="BB9" i="5"/>
  <c r="BO9" i="5"/>
  <c r="J10" i="5"/>
  <c r="AB10" i="5"/>
  <c r="AC10" i="5"/>
  <c r="AO10" i="5"/>
  <c r="BB10" i="5"/>
  <c r="BO10" i="5"/>
  <c r="J11" i="5"/>
  <c r="I11" i="5" s="1"/>
  <c r="AB11" i="5"/>
  <c r="AC11" i="5"/>
  <c r="AO11" i="5"/>
  <c r="BB11" i="5"/>
  <c r="BC11" i="5"/>
  <c r="BO11" i="5"/>
  <c r="BP11" i="5"/>
  <c r="J12" i="5"/>
  <c r="AB12" i="5"/>
  <c r="AC12" i="5"/>
  <c r="AO12" i="5"/>
  <c r="AP12" i="5"/>
  <c r="BB12" i="5"/>
  <c r="BO12" i="5"/>
  <c r="BP12" i="5"/>
  <c r="J13" i="5"/>
  <c r="I13" i="5" s="1"/>
  <c r="AB13" i="5"/>
  <c r="AC13" i="5"/>
  <c r="AO13" i="5"/>
  <c r="AP13" i="5"/>
  <c r="BB13" i="5"/>
  <c r="BO13" i="5"/>
  <c r="BP13" i="5"/>
  <c r="J14" i="5"/>
  <c r="AB14" i="5"/>
  <c r="AC14" i="5"/>
  <c r="AO14" i="5"/>
  <c r="AP14" i="5"/>
  <c r="BB14" i="5"/>
  <c r="BO14" i="5"/>
  <c r="BP14" i="5"/>
  <c r="J15" i="5"/>
  <c r="I15" i="5" s="1"/>
  <c r="AB15" i="5"/>
  <c r="AC15" i="5"/>
  <c r="AO15" i="5"/>
  <c r="AP15" i="5"/>
  <c r="BB15" i="5"/>
  <c r="BO15" i="5"/>
  <c r="BP15" i="5"/>
  <c r="J16" i="5"/>
  <c r="AB16" i="5"/>
  <c r="AC16" i="5"/>
  <c r="AO16" i="5"/>
  <c r="AP16" i="5"/>
  <c r="BB16" i="5"/>
  <c r="BO16" i="5"/>
  <c r="BP16" i="5"/>
  <c r="J17" i="5"/>
  <c r="AB17" i="5"/>
  <c r="AC17" i="5"/>
  <c r="AO17" i="5"/>
  <c r="AP17" i="5"/>
  <c r="BB17" i="5"/>
  <c r="BO17" i="5"/>
  <c r="BP17" i="5"/>
  <c r="BQ17" i="5"/>
  <c r="J18" i="5"/>
  <c r="I18" i="5" s="1"/>
  <c r="AB18" i="5"/>
  <c r="AC18" i="5"/>
  <c r="AO18" i="5"/>
  <c r="AP18" i="5"/>
  <c r="AQ18" i="5"/>
  <c r="BB18" i="5"/>
  <c r="BO18" i="5"/>
  <c r="BP18" i="5"/>
  <c r="BQ18" i="5"/>
  <c r="J19" i="5"/>
  <c r="I19" i="5" s="1"/>
  <c r="AB19" i="5"/>
  <c r="AC19" i="5"/>
  <c r="AO19" i="5"/>
  <c r="AP19" i="5"/>
  <c r="AQ19" i="5"/>
  <c r="BB19" i="5"/>
  <c r="BO19" i="5"/>
  <c r="BP19" i="5"/>
  <c r="BQ19" i="5"/>
  <c r="J20" i="5"/>
  <c r="AB20" i="5"/>
  <c r="AC20" i="5"/>
  <c r="AO20" i="5"/>
  <c r="AP20" i="5"/>
  <c r="AQ20" i="5"/>
  <c r="BB20" i="5"/>
  <c r="BC20" i="5"/>
  <c r="BO20" i="5"/>
  <c r="BP20" i="5"/>
  <c r="BQ20" i="5"/>
  <c r="K21" i="5"/>
  <c r="K88" i="5" s="1"/>
  <c r="L21" i="5"/>
  <c r="M21" i="5"/>
  <c r="N21" i="5"/>
  <c r="O21" i="5"/>
  <c r="O88" i="5" s="1"/>
  <c r="P21" i="5"/>
  <c r="Q21" i="5"/>
  <c r="R21" i="5"/>
  <c r="S21" i="5"/>
  <c r="S88" i="5" s="1"/>
  <c r="T21" i="5"/>
  <c r="U21" i="5"/>
  <c r="V21" i="5"/>
  <c r="W21" i="5"/>
  <c r="W88" i="5" s="1"/>
  <c r="X21" i="5"/>
  <c r="Y21" i="5"/>
  <c r="Z21" i="5"/>
  <c r="CB21" i="5"/>
  <c r="CB90" i="5" s="1"/>
  <c r="O93" i="5" s="1"/>
  <c r="CC21" i="5"/>
  <c r="CD21" i="5"/>
  <c r="CE21" i="5"/>
  <c r="CF21" i="5"/>
  <c r="CF90" i="5" s="1"/>
  <c r="S93" i="5" s="1"/>
  <c r="CG21" i="5"/>
  <c r="CH21" i="5"/>
  <c r="CI21" i="5"/>
  <c r="CJ21" i="5"/>
  <c r="CJ90" i="5" s="1"/>
  <c r="W93" i="5" s="1"/>
  <c r="CK21" i="5"/>
  <c r="CL21" i="5"/>
  <c r="CM21" i="5"/>
  <c r="J22" i="5"/>
  <c r="AB22" i="5"/>
  <c r="AC22" i="5"/>
  <c r="AO22" i="5"/>
  <c r="AP22" i="5"/>
  <c r="AQ22" i="5"/>
  <c r="BB22" i="5"/>
  <c r="BO22" i="5"/>
  <c r="BP22" i="5"/>
  <c r="BQ22" i="5"/>
  <c r="J23" i="5"/>
  <c r="I23" i="5" s="1"/>
  <c r="AB23" i="5"/>
  <c r="AC23" i="5"/>
  <c r="AO23" i="5"/>
  <c r="AP23" i="5"/>
  <c r="AQ23" i="5"/>
  <c r="BB23" i="5"/>
  <c r="BO23" i="5"/>
  <c r="BP23" i="5"/>
  <c r="BQ23" i="5"/>
  <c r="J24" i="5"/>
  <c r="AB24" i="5"/>
  <c r="AC24" i="5"/>
  <c r="AO24" i="5"/>
  <c r="AP24" i="5"/>
  <c r="AQ24" i="5"/>
  <c r="BB24" i="5"/>
  <c r="BO24" i="5"/>
  <c r="BP24" i="5"/>
  <c r="BQ24" i="5"/>
  <c r="J25" i="5"/>
  <c r="I25" i="5" s="1"/>
  <c r="AB25" i="5"/>
  <c r="AC25" i="5"/>
  <c r="AO25" i="5"/>
  <c r="AP25" i="5"/>
  <c r="AQ25" i="5"/>
  <c r="BB25" i="5"/>
  <c r="BO25" i="5"/>
  <c r="BP25" i="5"/>
  <c r="BQ25" i="5"/>
  <c r="J26" i="5"/>
  <c r="I26" i="5" s="1"/>
  <c r="AB26" i="5"/>
  <c r="AC26" i="5"/>
  <c r="AO26" i="5"/>
  <c r="AP26" i="5"/>
  <c r="AQ26" i="5"/>
  <c r="BB26" i="5"/>
  <c r="BO26" i="5"/>
  <c r="BP26" i="5"/>
  <c r="BQ26" i="5"/>
  <c r="J27" i="5"/>
  <c r="AB27" i="5"/>
  <c r="AC27" i="5"/>
  <c r="AO27" i="5"/>
  <c r="AP27" i="5"/>
  <c r="AQ27" i="5"/>
  <c r="BB27" i="5"/>
  <c r="BC27" i="5"/>
  <c r="BO27" i="5"/>
  <c r="BP27" i="5"/>
  <c r="BQ27" i="5"/>
  <c r="J28" i="5"/>
  <c r="I28" i="5" s="1"/>
  <c r="AB28" i="5"/>
  <c r="AC28" i="5"/>
  <c r="AO28" i="5"/>
  <c r="AP28" i="5"/>
  <c r="AQ28" i="5"/>
  <c r="BB28" i="5"/>
  <c r="BO28" i="5"/>
  <c r="BP28" i="5"/>
  <c r="BQ28" i="5"/>
  <c r="J29" i="5"/>
  <c r="AB29" i="5"/>
  <c r="AC29" i="5"/>
  <c r="AO29" i="5"/>
  <c r="AP29" i="5"/>
  <c r="AQ29" i="5"/>
  <c r="BB29" i="5"/>
  <c r="BO29" i="5"/>
  <c r="BP29" i="5"/>
  <c r="BQ29" i="5"/>
  <c r="J30" i="5"/>
  <c r="I30" i="5" s="1"/>
  <c r="AB30" i="5"/>
  <c r="AC30" i="5"/>
  <c r="AO30" i="5"/>
  <c r="AP30" i="5"/>
  <c r="AQ30" i="5"/>
  <c r="BB30" i="5"/>
  <c r="BO30" i="5"/>
  <c r="BP30" i="5"/>
  <c r="BQ30" i="5"/>
  <c r="J31" i="5"/>
  <c r="AB31" i="5"/>
  <c r="AC31" i="5"/>
  <c r="AO31" i="5"/>
  <c r="AP31" i="5"/>
  <c r="AQ31" i="5"/>
  <c r="BB31" i="5"/>
  <c r="BC31" i="5"/>
  <c r="BO31" i="5"/>
  <c r="BP31" i="5"/>
  <c r="BQ31" i="5"/>
  <c r="G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J33" i="5"/>
  <c r="AB33" i="5"/>
  <c r="AC33" i="5"/>
  <c r="AO33" i="5"/>
  <c r="AP33" i="5"/>
  <c r="AQ33" i="5"/>
  <c r="BB33" i="5"/>
  <c r="BC33" i="5"/>
  <c r="BO33" i="5"/>
  <c r="BP33" i="5"/>
  <c r="BQ33" i="5"/>
  <c r="J34" i="5"/>
  <c r="I34" i="5" s="1"/>
  <c r="AB34" i="5"/>
  <c r="AC34" i="5"/>
  <c r="AO34" i="5"/>
  <c r="AP34" i="5"/>
  <c r="AQ34" i="5"/>
  <c r="BB34" i="5"/>
  <c r="BO34" i="5"/>
  <c r="BP34" i="5"/>
  <c r="BQ34" i="5"/>
  <c r="J35" i="5"/>
  <c r="AB35" i="5"/>
  <c r="AC35" i="5"/>
  <c r="AO35" i="5"/>
  <c r="AP35" i="5"/>
  <c r="AQ35" i="5"/>
  <c r="BB35" i="5"/>
  <c r="BO35" i="5"/>
  <c r="BP35" i="5"/>
  <c r="BQ35" i="5"/>
  <c r="J36" i="5"/>
  <c r="I36" i="5" s="1"/>
  <c r="AB36" i="5"/>
  <c r="AC36" i="5"/>
  <c r="AO36" i="5"/>
  <c r="AP36" i="5"/>
  <c r="AQ36" i="5"/>
  <c r="BB36" i="5"/>
  <c r="BO36" i="5"/>
  <c r="BP36" i="5"/>
  <c r="BQ36" i="5"/>
  <c r="J37" i="5"/>
  <c r="AB37" i="5"/>
  <c r="AC37" i="5"/>
  <c r="AO37" i="5"/>
  <c r="AP37" i="5"/>
  <c r="AQ37" i="5"/>
  <c r="BB37" i="5"/>
  <c r="BC37" i="5"/>
  <c r="BO37" i="5"/>
  <c r="BP37" i="5"/>
  <c r="BQ37" i="5"/>
  <c r="J38" i="5"/>
  <c r="I38" i="5" s="1"/>
  <c r="AB38" i="5"/>
  <c r="AC38" i="5"/>
  <c r="AO38" i="5"/>
  <c r="AP38" i="5"/>
  <c r="AQ38" i="5"/>
  <c r="BB38" i="5"/>
  <c r="BO38" i="5"/>
  <c r="BP38" i="5"/>
  <c r="BQ38" i="5"/>
  <c r="J39" i="5"/>
  <c r="AB39" i="5"/>
  <c r="AC39" i="5"/>
  <c r="AO39" i="5"/>
  <c r="AP39" i="5"/>
  <c r="AQ39" i="5"/>
  <c r="BB39" i="5"/>
  <c r="BO39" i="5"/>
  <c r="BP39" i="5"/>
  <c r="BQ39" i="5"/>
  <c r="J40" i="5"/>
  <c r="I40" i="5" s="1"/>
  <c r="AB40" i="5"/>
  <c r="AC40" i="5"/>
  <c r="AO40" i="5"/>
  <c r="AP40" i="5"/>
  <c r="AQ40" i="5"/>
  <c r="BB40" i="5"/>
  <c r="BO40" i="5"/>
  <c r="BP40" i="5"/>
  <c r="BQ40" i="5"/>
  <c r="J41" i="5"/>
  <c r="H41" i="5" s="1"/>
  <c r="AB41" i="5"/>
  <c r="AC41" i="5"/>
  <c r="AO41" i="5"/>
  <c r="AP41" i="5"/>
  <c r="AQ41" i="5"/>
  <c r="BB41" i="5"/>
  <c r="BC41" i="5"/>
  <c r="BO41" i="5"/>
  <c r="BP41" i="5"/>
  <c r="BQ41" i="5"/>
  <c r="J42" i="5"/>
  <c r="I42" i="5" s="1"/>
  <c r="AB42" i="5"/>
  <c r="AC42" i="5"/>
  <c r="AO42" i="5"/>
  <c r="AP42" i="5"/>
  <c r="AQ42" i="5"/>
  <c r="BB42" i="5"/>
  <c r="BO42" i="5"/>
  <c r="BP42" i="5"/>
  <c r="BQ42" i="5"/>
  <c r="J43" i="5"/>
  <c r="I43" i="5" s="1"/>
  <c r="AB43" i="5"/>
  <c r="AC43" i="5"/>
  <c r="AO43" i="5"/>
  <c r="AP43" i="5"/>
  <c r="AQ43" i="5"/>
  <c r="BB43" i="5"/>
  <c r="BO43" i="5"/>
  <c r="BP43" i="5"/>
  <c r="BQ43" i="5"/>
  <c r="J44" i="5"/>
  <c r="I44" i="5" s="1"/>
  <c r="AB44" i="5"/>
  <c r="AC44" i="5"/>
  <c r="AO44" i="5"/>
  <c r="AP44" i="5"/>
  <c r="AQ44" i="5"/>
  <c r="BB44" i="5"/>
  <c r="BO44" i="5"/>
  <c r="BP44" i="5"/>
  <c r="BQ44" i="5"/>
  <c r="J45" i="5"/>
  <c r="I45" i="5" s="1"/>
  <c r="AB45" i="5"/>
  <c r="AC45" i="5"/>
  <c r="AO45" i="5"/>
  <c r="AP45" i="5"/>
  <c r="AQ45" i="5"/>
  <c r="BB45" i="5"/>
  <c r="BC45" i="5"/>
  <c r="BO45" i="5"/>
  <c r="BP45" i="5"/>
  <c r="BQ45" i="5"/>
  <c r="J46" i="5"/>
  <c r="AB46" i="5"/>
  <c r="AC46" i="5"/>
  <c r="AO46" i="5"/>
  <c r="AP46" i="5"/>
  <c r="AQ46" i="5"/>
  <c r="BB46" i="5"/>
  <c r="BO46" i="5"/>
  <c r="BP46" i="5"/>
  <c r="BQ46" i="5"/>
  <c r="J47" i="5"/>
  <c r="I47" i="5" s="1"/>
  <c r="AB47" i="5"/>
  <c r="AC47" i="5"/>
  <c r="AO47" i="5"/>
  <c r="AP47" i="5"/>
  <c r="AQ47" i="5"/>
  <c r="BB47" i="5"/>
  <c r="BO47" i="5"/>
  <c r="BP47" i="5"/>
  <c r="BQ47" i="5"/>
  <c r="J48" i="5"/>
  <c r="AB48" i="5"/>
  <c r="AC48" i="5"/>
  <c r="AO48" i="5"/>
  <c r="AP48" i="5"/>
  <c r="AQ48" i="5"/>
  <c r="BB48" i="5"/>
  <c r="BO48" i="5"/>
  <c r="BP48" i="5"/>
  <c r="BQ48" i="5"/>
  <c r="J49" i="5"/>
  <c r="I49" i="5" s="1"/>
  <c r="AB49" i="5"/>
  <c r="AC49" i="5"/>
  <c r="AO49" i="5"/>
  <c r="AP49" i="5"/>
  <c r="AQ49" i="5"/>
  <c r="BB49" i="5"/>
  <c r="BC49" i="5"/>
  <c r="BO49" i="5"/>
  <c r="BP49" i="5"/>
  <c r="BQ49" i="5"/>
  <c r="J50" i="5"/>
  <c r="AB50" i="5"/>
  <c r="AC50" i="5"/>
  <c r="AO50" i="5"/>
  <c r="AP50" i="5"/>
  <c r="AQ50" i="5"/>
  <c r="BB50" i="5"/>
  <c r="BO50" i="5"/>
  <c r="BP50" i="5"/>
  <c r="BQ50" i="5"/>
  <c r="J51" i="5"/>
  <c r="I51" i="5" s="1"/>
  <c r="AB51" i="5"/>
  <c r="AC51" i="5"/>
  <c r="AO51" i="5"/>
  <c r="AP51" i="5"/>
  <c r="AQ51" i="5"/>
  <c r="BB51" i="5"/>
  <c r="BO51" i="5"/>
  <c r="BP51" i="5"/>
  <c r="BQ51" i="5"/>
  <c r="I52" i="5"/>
  <c r="J52" i="5"/>
  <c r="AB52" i="5"/>
  <c r="AC52" i="5"/>
  <c r="AO52" i="5"/>
  <c r="AP52" i="5"/>
  <c r="AQ52" i="5"/>
  <c r="BB52" i="5"/>
  <c r="BO52" i="5"/>
  <c r="BP52" i="5"/>
  <c r="BQ52" i="5"/>
  <c r="J53" i="5"/>
  <c r="I53" i="5" s="1"/>
  <c r="AB53" i="5"/>
  <c r="AC53" i="5"/>
  <c r="AO53" i="5"/>
  <c r="AP53" i="5"/>
  <c r="AQ53" i="5"/>
  <c r="BB53" i="5"/>
  <c r="BO53" i="5"/>
  <c r="BP53" i="5"/>
  <c r="BQ53" i="5"/>
  <c r="J54" i="5"/>
  <c r="AB54" i="5"/>
  <c r="AC54" i="5"/>
  <c r="AO54" i="5"/>
  <c r="AP54" i="5"/>
  <c r="AQ54" i="5"/>
  <c r="BB54" i="5"/>
  <c r="BC54" i="5"/>
  <c r="BO54" i="5"/>
  <c r="BP54" i="5"/>
  <c r="BQ54" i="5"/>
  <c r="J55" i="5"/>
  <c r="I55" i="5" s="1"/>
  <c r="AB55" i="5"/>
  <c r="AC55" i="5"/>
  <c r="AO55" i="5"/>
  <c r="AP55" i="5"/>
  <c r="AQ55" i="5"/>
  <c r="BB55" i="5"/>
  <c r="BO55" i="5"/>
  <c r="BP55" i="5"/>
  <c r="BQ55" i="5"/>
  <c r="K56" i="5"/>
  <c r="L56" i="5"/>
  <c r="L88" i="5" s="1"/>
  <c r="M56" i="5"/>
  <c r="N56" i="5"/>
  <c r="O56" i="5"/>
  <c r="P56" i="5"/>
  <c r="P88" i="5" s="1"/>
  <c r="Q56" i="5"/>
  <c r="R56" i="5"/>
  <c r="S56" i="5"/>
  <c r="T56" i="5"/>
  <c r="T88" i="5" s="1"/>
  <c r="U56" i="5"/>
  <c r="V56" i="5"/>
  <c r="W56" i="5"/>
  <c r="X56" i="5"/>
  <c r="X88" i="5" s="1"/>
  <c r="Y56" i="5"/>
  <c r="Z56" i="5"/>
  <c r="CB56" i="5"/>
  <c r="CC56" i="5"/>
  <c r="CC90" i="5" s="1"/>
  <c r="P93" i="5" s="1"/>
  <c r="CD56" i="5"/>
  <c r="CE56" i="5"/>
  <c r="CF56" i="5"/>
  <c r="CG56" i="5"/>
  <c r="CG90" i="5" s="1"/>
  <c r="T93" i="5" s="1"/>
  <c r="CH56" i="5"/>
  <c r="CI56" i="5"/>
  <c r="CJ56" i="5"/>
  <c r="CK56" i="5"/>
  <c r="CK90" i="5" s="1"/>
  <c r="X93" i="5" s="1"/>
  <c r="CL56" i="5"/>
  <c r="CM56" i="5"/>
  <c r="J57" i="5"/>
  <c r="AB57" i="5"/>
  <c r="AC57" i="5"/>
  <c r="AO57" i="5"/>
  <c r="AP57" i="5"/>
  <c r="AQ57" i="5"/>
  <c r="BB57" i="5"/>
  <c r="BO57" i="5"/>
  <c r="BP57" i="5"/>
  <c r="BQ57" i="5"/>
  <c r="J58" i="5"/>
  <c r="AB58" i="5"/>
  <c r="AC58" i="5"/>
  <c r="AO58" i="5"/>
  <c r="AP58" i="5"/>
  <c r="AQ58" i="5"/>
  <c r="BB58" i="5"/>
  <c r="BO58" i="5"/>
  <c r="BP58" i="5"/>
  <c r="BQ58" i="5"/>
  <c r="J59" i="5"/>
  <c r="I59" i="5" s="1"/>
  <c r="AB59" i="5"/>
  <c r="AC59" i="5"/>
  <c r="AO59" i="5"/>
  <c r="AP59" i="5"/>
  <c r="AQ59" i="5"/>
  <c r="BB59" i="5"/>
  <c r="BC59" i="5"/>
  <c r="BO59" i="5"/>
  <c r="BP59" i="5"/>
  <c r="BQ59" i="5"/>
  <c r="J60" i="5"/>
  <c r="AB60" i="5"/>
  <c r="AC60" i="5"/>
  <c r="AO60" i="5"/>
  <c r="AP60" i="5"/>
  <c r="AQ60" i="5"/>
  <c r="BB60" i="5"/>
  <c r="BO60" i="5"/>
  <c r="BP60" i="5"/>
  <c r="BQ60" i="5"/>
  <c r="J61" i="5"/>
  <c r="AB61" i="5"/>
  <c r="AC61" i="5"/>
  <c r="AO61" i="5"/>
  <c r="AP61" i="5"/>
  <c r="AQ61" i="5"/>
  <c r="BB61" i="5"/>
  <c r="BO61" i="5"/>
  <c r="BP61" i="5"/>
  <c r="BQ61" i="5"/>
  <c r="J62" i="5"/>
  <c r="I62" i="5" s="1"/>
  <c r="AB62" i="5"/>
  <c r="AC62" i="5"/>
  <c r="AO62" i="5"/>
  <c r="AP62" i="5"/>
  <c r="AQ62" i="5"/>
  <c r="BB62" i="5"/>
  <c r="BO62" i="5"/>
  <c r="BP62" i="5"/>
  <c r="BQ62" i="5"/>
  <c r="J63" i="5"/>
  <c r="AB63" i="5"/>
  <c r="AC63" i="5"/>
  <c r="AO63" i="5"/>
  <c r="AP63" i="5"/>
  <c r="AQ63" i="5"/>
  <c r="BB63" i="5"/>
  <c r="BC63" i="5"/>
  <c r="BO63" i="5"/>
  <c r="BP63" i="5"/>
  <c r="BQ63" i="5"/>
  <c r="J64" i="5"/>
  <c r="I64" i="5" s="1"/>
  <c r="AB64" i="5"/>
  <c r="AC64" i="5"/>
  <c r="AO64" i="5"/>
  <c r="AP64" i="5"/>
  <c r="AQ64" i="5"/>
  <c r="BB64" i="5"/>
  <c r="BO64" i="5"/>
  <c r="BP64" i="5"/>
  <c r="BQ64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J66" i="5"/>
  <c r="I66" i="5" s="1"/>
  <c r="AB66" i="5"/>
  <c r="AC66" i="5"/>
  <c r="AO66" i="5"/>
  <c r="AP66" i="5"/>
  <c r="AQ66" i="5"/>
  <c r="BB66" i="5"/>
  <c r="BO66" i="5"/>
  <c r="BP66" i="5"/>
  <c r="BQ66" i="5"/>
  <c r="J67" i="5"/>
  <c r="AB67" i="5"/>
  <c r="AC67" i="5"/>
  <c r="AO67" i="5"/>
  <c r="AP67" i="5"/>
  <c r="AQ67" i="5"/>
  <c r="BB67" i="5"/>
  <c r="BO67" i="5"/>
  <c r="BP67" i="5"/>
  <c r="BQ67" i="5"/>
  <c r="J68" i="5"/>
  <c r="AB68" i="5"/>
  <c r="AC68" i="5"/>
  <c r="AO68" i="5"/>
  <c r="AP68" i="5"/>
  <c r="AQ68" i="5"/>
  <c r="BB68" i="5"/>
  <c r="BO68" i="5"/>
  <c r="BP68" i="5"/>
  <c r="BQ68" i="5"/>
  <c r="J69" i="5"/>
  <c r="AB69" i="5"/>
  <c r="AC69" i="5"/>
  <c r="AO69" i="5"/>
  <c r="AP69" i="5"/>
  <c r="AQ69" i="5"/>
  <c r="BB69" i="5"/>
  <c r="BO69" i="5"/>
  <c r="BP69" i="5"/>
  <c r="BQ69" i="5"/>
  <c r="J70" i="5"/>
  <c r="I70" i="5" s="1"/>
  <c r="AB70" i="5"/>
  <c r="AC70" i="5"/>
  <c r="AO70" i="5"/>
  <c r="AP70" i="5"/>
  <c r="AQ70" i="5"/>
  <c r="BB70" i="5"/>
  <c r="BO70" i="5"/>
  <c r="BP70" i="5"/>
  <c r="BQ70" i="5"/>
  <c r="J71" i="5"/>
  <c r="I71" i="5" s="1"/>
  <c r="AB71" i="5"/>
  <c r="AC71" i="5"/>
  <c r="AO71" i="5"/>
  <c r="AP71" i="5"/>
  <c r="AQ71" i="5"/>
  <c r="BB71" i="5"/>
  <c r="BO71" i="5"/>
  <c r="BP71" i="5"/>
  <c r="BQ71" i="5"/>
  <c r="J72" i="5"/>
  <c r="I72" i="5" s="1"/>
  <c r="AB72" i="5"/>
  <c r="AC72" i="5"/>
  <c r="AO72" i="5"/>
  <c r="AP72" i="5"/>
  <c r="AQ72" i="5"/>
  <c r="BB72" i="5"/>
  <c r="BO72" i="5"/>
  <c r="BP72" i="5"/>
  <c r="BQ72" i="5"/>
  <c r="J73" i="5"/>
  <c r="AB73" i="5"/>
  <c r="AC73" i="5"/>
  <c r="AO73" i="5"/>
  <c r="AP73" i="5"/>
  <c r="AQ73" i="5"/>
  <c r="BB73" i="5"/>
  <c r="BO73" i="5"/>
  <c r="BP73" i="5"/>
  <c r="BQ73" i="5"/>
  <c r="K74" i="5"/>
  <c r="L74" i="5"/>
  <c r="M74" i="5"/>
  <c r="M88" i="5" s="1"/>
  <c r="N74" i="5"/>
  <c r="O74" i="5"/>
  <c r="P74" i="5"/>
  <c r="Q74" i="5"/>
  <c r="Q88" i="5" s="1"/>
  <c r="R74" i="5"/>
  <c r="S74" i="5"/>
  <c r="T74" i="5"/>
  <c r="U74" i="5"/>
  <c r="U88" i="5" s="1"/>
  <c r="V74" i="5"/>
  <c r="W74" i="5"/>
  <c r="X74" i="5"/>
  <c r="Y74" i="5"/>
  <c r="Y88" i="5" s="1"/>
  <c r="Z74" i="5"/>
  <c r="CB74" i="5"/>
  <c r="CC74" i="5"/>
  <c r="CD74" i="5"/>
  <c r="CD90" i="5" s="1"/>
  <c r="Q93" i="5" s="1"/>
  <c r="CE74" i="5"/>
  <c r="CF74" i="5"/>
  <c r="CG74" i="5"/>
  <c r="CH74" i="5"/>
  <c r="CH90" i="5" s="1"/>
  <c r="U93" i="5" s="1"/>
  <c r="CI74" i="5"/>
  <c r="CJ74" i="5"/>
  <c r="CK74" i="5"/>
  <c r="CL74" i="5"/>
  <c r="CL90" i="5" s="1"/>
  <c r="Y93" i="5" s="1"/>
  <c r="CM74" i="5"/>
  <c r="J75" i="5"/>
  <c r="AB75" i="5"/>
  <c r="AC75" i="5"/>
  <c r="AO75" i="5"/>
  <c r="AP75" i="5"/>
  <c r="AQ75" i="5"/>
  <c r="BB75" i="5"/>
  <c r="BO75" i="5"/>
  <c r="BP75" i="5"/>
  <c r="BQ75" i="5"/>
  <c r="J76" i="5"/>
  <c r="AB76" i="5"/>
  <c r="AC76" i="5"/>
  <c r="AO76" i="5"/>
  <c r="AP76" i="5"/>
  <c r="AQ76" i="5"/>
  <c r="BB76" i="5"/>
  <c r="BO76" i="5"/>
  <c r="BP76" i="5"/>
  <c r="BQ76" i="5"/>
  <c r="J77" i="5"/>
  <c r="I77" i="5" s="1"/>
  <c r="AB77" i="5"/>
  <c r="AC77" i="5"/>
  <c r="AO77" i="5"/>
  <c r="AP77" i="5"/>
  <c r="AQ77" i="5"/>
  <c r="BB77" i="5"/>
  <c r="BO77" i="5"/>
  <c r="BP77" i="5"/>
  <c r="BQ77" i="5"/>
  <c r="J78" i="5"/>
  <c r="I78" i="5" s="1"/>
  <c r="AB78" i="5"/>
  <c r="AC78" i="5"/>
  <c r="AO78" i="5"/>
  <c r="AP78" i="5"/>
  <c r="AQ78" i="5"/>
  <c r="BB78" i="5"/>
  <c r="BO78" i="5"/>
  <c r="BP78" i="5"/>
  <c r="BQ78" i="5"/>
  <c r="J79" i="5"/>
  <c r="AB79" i="5"/>
  <c r="AC79" i="5"/>
  <c r="AO79" i="5"/>
  <c r="AP79" i="5"/>
  <c r="AQ79" i="5"/>
  <c r="BB79" i="5"/>
  <c r="BO79" i="5"/>
  <c r="BP79" i="5"/>
  <c r="BQ79" i="5"/>
  <c r="J80" i="5"/>
  <c r="AB80" i="5"/>
  <c r="AC80" i="5"/>
  <c r="AO80" i="5"/>
  <c r="AP80" i="5"/>
  <c r="AQ80" i="5"/>
  <c r="BB80" i="5"/>
  <c r="BO80" i="5"/>
  <c r="BP80" i="5"/>
  <c r="BQ80" i="5"/>
  <c r="J81" i="5"/>
  <c r="I81" i="5" s="1"/>
  <c r="AB81" i="5"/>
  <c r="AC81" i="5"/>
  <c r="AO81" i="5"/>
  <c r="AP81" i="5"/>
  <c r="AQ81" i="5"/>
  <c r="BB81" i="5"/>
  <c r="BO81" i="5"/>
  <c r="BP81" i="5"/>
  <c r="BQ81" i="5"/>
  <c r="J82" i="5"/>
  <c r="AB82" i="5"/>
  <c r="AC82" i="5"/>
  <c r="AO82" i="5"/>
  <c r="AP82" i="5"/>
  <c r="AQ82" i="5"/>
  <c r="BB82" i="5"/>
  <c r="BO82" i="5"/>
  <c r="BP82" i="5"/>
  <c r="BQ82" i="5"/>
  <c r="J83" i="5"/>
  <c r="AB83" i="5"/>
  <c r="AC83" i="5"/>
  <c r="AO83" i="5"/>
  <c r="AP83" i="5"/>
  <c r="AQ83" i="5"/>
  <c r="BB83" i="5"/>
  <c r="BO83" i="5"/>
  <c r="BP83" i="5"/>
  <c r="BQ83" i="5"/>
  <c r="I84" i="5"/>
  <c r="J84" i="5"/>
  <c r="K84" i="5"/>
  <c r="L84" i="5"/>
  <c r="M84" i="5"/>
  <c r="N84" i="5"/>
  <c r="N88" i="5"/>
  <c r="R88" i="5"/>
  <c r="V88" i="5"/>
  <c r="Z88" i="5"/>
  <c r="N90" i="5"/>
  <c r="Q90" i="5"/>
  <c r="R90" i="5"/>
  <c r="U90" i="5"/>
  <c r="V90" i="5"/>
  <c r="Y90" i="5"/>
  <c r="Z90" i="5"/>
  <c r="CE90" i="5"/>
  <c r="CI90" i="5"/>
  <c r="CM90" i="5"/>
  <c r="R93" i="5"/>
  <c r="V93" i="5"/>
  <c r="Z93" i="5"/>
  <c r="P6" i="4"/>
  <c r="Q6" i="4" s="1"/>
  <c r="R6" i="4" s="1"/>
  <c r="B9" i="4"/>
  <c r="C9" i="4" s="1"/>
  <c r="D9" i="4" s="1"/>
  <c r="Q9" i="4"/>
  <c r="R9" i="4" s="1"/>
  <c r="G29" i="4"/>
  <c r="N29" i="4"/>
  <c r="O33" i="4"/>
  <c r="P33" i="4"/>
  <c r="Q33" i="4"/>
  <c r="Q34" i="4" s="1"/>
  <c r="Q48" i="4" s="1"/>
  <c r="R33" i="4"/>
  <c r="D34" i="4"/>
  <c r="D47" i="4" s="1"/>
  <c r="E34" i="4"/>
  <c r="E47" i="4" s="1"/>
  <c r="F34" i="4"/>
  <c r="Q45" i="4"/>
  <c r="R45" i="4"/>
  <c r="D49" i="4"/>
  <c r="C24" i="3"/>
  <c r="D24" i="3" s="1"/>
  <c r="E24" i="3" s="1"/>
  <c r="F24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AD24" i="3" s="1"/>
  <c r="AE24" i="3" s="1"/>
  <c r="AF24" i="3" s="1"/>
  <c r="AG24" i="3" s="1"/>
  <c r="AH24" i="3" s="1"/>
  <c r="AI24" i="3" s="1"/>
  <c r="AJ24" i="3" s="1"/>
  <c r="AK24" i="3" s="1"/>
  <c r="AL24" i="3" s="1"/>
  <c r="AM24" i="3" s="1"/>
  <c r="AN24" i="3" s="1"/>
  <c r="AO24" i="3" s="1"/>
  <c r="AP24" i="3" s="1"/>
  <c r="AQ24" i="3" s="1"/>
  <c r="AR24" i="3" s="1"/>
  <c r="AS24" i="3" s="1"/>
  <c r="AT24" i="3" s="1"/>
  <c r="AU24" i="3" s="1"/>
  <c r="AV24" i="3" s="1"/>
  <c r="AW24" i="3" s="1"/>
  <c r="AX24" i="3" s="1"/>
  <c r="AY24" i="3" s="1"/>
  <c r="AZ24" i="3" s="1"/>
  <c r="BA24" i="3" s="1"/>
  <c r="C15" i="2"/>
  <c r="C16" i="2" s="1"/>
  <c r="D15" i="2" s="1"/>
  <c r="D16" i="2" s="1"/>
  <c r="E15" i="2" s="1"/>
  <c r="E16" i="2" s="1"/>
  <c r="H15" i="2"/>
  <c r="I15" i="2" s="1"/>
  <c r="I16" i="2" s="1"/>
  <c r="M15" i="2"/>
  <c r="N15" i="2" s="1"/>
  <c r="P15" i="2"/>
  <c r="Q15" i="2" s="1"/>
  <c r="AP15" i="2"/>
  <c r="AP16" i="2" s="1"/>
  <c r="AQ15" i="2" s="1"/>
  <c r="AQ16" i="2" s="1"/>
  <c r="AR15" i="2" s="1"/>
  <c r="AT15" i="2"/>
  <c r="G16" i="2"/>
  <c r="K16" i="2"/>
  <c r="L16" i="2"/>
  <c r="O16" i="2"/>
  <c r="P16" i="2"/>
  <c r="T16" i="2"/>
  <c r="U15" i="2" s="1"/>
  <c r="U16" i="2" s="1"/>
  <c r="V15" i="2" s="1"/>
  <c r="V16" i="2" s="1"/>
  <c r="X16" i="2"/>
  <c r="Y15" i="2" s="1"/>
  <c r="Y16" i="2" s="1"/>
  <c r="Z15" i="2" s="1"/>
  <c r="Z16" i="2" s="1"/>
  <c r="AB16" i="2"/>
  <c r="AC15" i="2" s="1"/>
  <c r="AC16" i="2" s="1"/>
  <c r="AD15" i="2" s="1"/>
  <c r="AD16" i="2" s="1"/>
  <c r="AE15" i="2" s="1"/>
  <c r="AG16" i="2"/>
  <c r="AH15" i="2" s="1"/>
  <c r="AH16" i="2" s="1"/>
  <c r="AI15" i="2" s="1"/>
  <c r="AI16" i="2" s="1"/>
  <c r="AK16" i="2"/>
  <c r="AL15" i="2" s="1"/>
  <c r="AL16" i="2" s="1"/>
  <c r="AM15" i="2" s="1"/>
  <c r="AM16" i="2" s="1"/>
  <c r="AN15" i="2" s="1"/>
  <c r="AT16" i="2"/>
  <c r="AU15" i="2" s="1"/>
  <c r="AU16" i="2" s="1"/>
  <c r="AV15" i="2" s="1"/>
  <c r="AV16" i="2" s="1"/>
  <c r="AW15" i="2" s="1"/>
  <c r="AX16" i="2"/>
  <c r="AY15" i="2" s="1"/>
  <c r="AY16" i="2" s="1"/>
  <c r="AZ16" i="2"/>
  <c r="BA16" i="2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U17" i="2"/>
  <c r="V17" i="2" s="1"/>
  <c r="W17" i="2" s="1"/>
  <c r="X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BI18" i="2"/>
  <c r="BI19" i="2"/>
  <c r="BI20" i="2"/>
  <c r="BI21" i="2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Q22" i="2"/>
  <c r="R22" i="2" s="1"/>
  <c r="T22" i="2"/>
  <c r="V22" i="2"/>
  <c r="W22" i="2" s="1"/>
  <c r="X22" i="2" s="1"/>
  <c r="Y22" i="2" s="1"/>
  <c r="Z22" i="2" s="1"/>
  <c r="AA22" i="2" s="1"/>
  <c r="AB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AS22" i="2"/>
  <c r="AT22" i="2" s="1"/>
  <c r="AU22" i="2" s="1"/>
  <c r="AX22" i="2"/>
  <c r="AY22" i="2" s="1"/>
  <c r="AZ22" i="2" s="1"/>
  <c r="BA22" i="2" s="1"/>
  <c r="BB23" i="2"/>
  <c r="BC23" i="2"/>
  <c r="BD23" i="2"/>
  <c r="BE23" i="2"/>
  <c r="BF23" i="2"/>
  <c r="BG23" i="2"/>
  <c r="BH23" i="2"/>
  <c r="C15" i="1"/>
  <c r="D15" i="1" s="1"/>
  <c r="E15" i="1" s="1"/>
  <c r="E16" i="1" s="1"/>
  <c r="G15" i="1"/>
  <c r="H15" i="1" s="1"/>
  <c r="K15" i="1"/>
  <c r="L15" i="1" s="1"/>
  <c r="P15" i="1"/>
  <c r="Q15" i="1" s="1"/>
  <c r="T15" i="1"/>
  <c r="T16" i="1" s="1"/>
  <c r="U15" i="1" s="1"/>
  <c r="U16" i="1" s="1"/>
  <c r="V15" i="1" s="1"/>
  <c r="V16" i="1" s="1"/>
  <c r="X15" i="1"/>
  <c r="AB15" i="1"/>
  <c r="AB16" i="1" s="1"/>
  <c r="AC15" i="1" s="1"/>
  <c r="AC16" i="1" s="1"/>
  <c r="AD15" i="1" s="1"/>
  <c r="AD16" i="1" s="1"/>
  <c r="AE15" i="1" s="1"/>
  <c r="AK15" i="1"/>
  <c r="AO15" i="1"/>
  <c r="AO16" i="1" s="1"/>
  <c r="AP15" i="1" s="1"/>
  <c r="AP16" i="1" s="1"/>
  <c r="AQ15" i="1" s="1"/>
  <c r="AQ16" i="1" s="1"/>
  <c r="AR15" i="1" s="1"/>
  <c r="B16" i="1"/>
  <c r="F16" i="1"/>
  <c r="G16" i="1"/>
  <c r="O16" i="1"/>
  <c r="P16" i="1"/>
  <c r="X16" i="1"/>
  <c r="Y15" i="1" s="1"/>
  <c r="Y16" i="1" s="1"/>
  <c r="Z15" i="1" s="1"/>
  <c r="Z16" i="1" s="1"/>
  <c r="AF16" i="1"/>
  <c r="AG15" i="1" s="1"/>
  <c r="AG16" i="1" s="1"/>
  <c r="AH15" i="1" s="1"/>
  <c r="AH16" i="1" s="1"/>
  <c r="AI15" i="1" s="1"/>
  <c r="AI16" i="1" s="1"/>
  <c r="AK16" i="1"/>
  <c r="AL15" i="1" s="1"/>
  <c r="AL16" i="1" s="1"/>
  <c r="AM15" i="1" s="1"/>
  <c r="AM16" i="1" s="1"/>
  <c r="AN15" i="1" s="1"/>
  <c r="AS16" i="1"/>
  <c r="AT15" i="1" s="1"/>
  <c r="AT16" i="1" s="1"/>
  <c r="AU15" i="1" s="1"/>
  <c r="AU16" i="1" s="1"/>
  <c r="AV15" i="1" s="1"/>
  <c r="AV16" i="1" s="1"/>
  <c r="AW15" i="1" s="1"/>
  <c r="AX16" i="1"/>
  <c r="AY15" i="1" s="1"/>
  <c r="AY16" i="1" s="1"/>
  <c r="AZ15" i="1" s="1"/>
  <c r="AZ16" i="1" s="1"/>
  <c r="BI18" i="1"/>
  <c r="BI23" i="1" s="1"/>
  <c r="BI19" i="1"/>
  <c r="BI20" i="1"/>
  <c r="BI21" i="1"/>
  <c r="BB23" i="1"/>
  <c r="BC23" i="1"/>
  <c r="BD23" i="1"/>
  <c r="BE23" i="1"/>
  <c r="BF23" i="1"/>
  <c r="BG23" i="1"/>
  <c r="BH23" i="1"/>
  <c r="M41" i="4"/>
  <c r="C48" i="4"/>
  <c r="S27" i="4"/>
  <c r="G49" i="4"/>
  <c r="S28" i="4"/>
  <c r="S12" i="4"/>
  <c r="H29" i="4"/>
  <c r="S29" i="4" s="1"/>
  <c r="I38" i="4"/>
  <c r="I46" i="4" s="1"/>
  <c r="I49" i="4" s="1"/>
  <c r="M29" i="4"/>
  <c r="P46" i="4"/>
  <c r="P49" i="4" s="1"/>
  <c r="M90" i="5" l="1"/>
  <c r="BD83" i="5"/>
  <c r="BD82" i="5"/>
  <c r="BD81" i="5"/>
  <c r="BD80" i="5"/>
  <c r="BD79" i="5"/>
  <c r="BD78" i="5"/>
  <c r="BD77" i="5"/>
  <c r="BC64" i="5"/>
  <c r="BC60" i="5"/>
  <c r="BC55" i="5"/>
  <c r="BC50" i="5"/>
  <c r="BC46" i="5"/>
  <c r="BC42" i="5"/>
  <c r="BC38" i="5"/>
  <c r="BC34" i="5"/>
  <c r="BC32" i="5" s="1"/>
  <c r="BC28" i="5"/>
  <c r="BC22" i="5"/>
  <c r="BC17" i="5"/>
  <c r="BC14" i="5"/>
  <c r="R34" i="4"/>
  <c r="R48" i="4" s="1"/>
  <c r="C16" i="1"/>
  <c r="M16" i="2"/>
  <c r="X90" i="5"/>
  <c r="T90" i="5"/>
  <c r="P90" i="5"/>
  <c r="L90" i="5"/>
  <c r="BC83" i="5"/>
  <c r="BC82" i="5"/>
  <c r="BC81" i="5"/>
  <c r="BC80" i="5"/>
  <c r="BC79" i="5"/>
  <c r="BC78" i="5"/>
  <c r="BC77" i="5"/>
  <c r="BD76" i="5"/>
  <c r="BD75" i="5"/>
  <c r="BD74" i="5" s="1"/>
  <c r="BD73" i="5"/>
  <c r="BD72" i="5"/>
  <c r="BD71" i="5"/>
  <c r="BD70" i="5"/>
  <c r="BD69" i="5"/>
  <c r="BD68" i="5"/>
  <c r="BC66" i="5"/>
  <c r="BC65" i="5" s="1"/>
  <c r="BC61" i="5"/>
  <c r="BC57" i="5"/>
  <c r="BC52" i="5"/>
  <c r="BC51" i="5"/>
  <c r="BC47" i="5"/>
  <c r="BC43" i="5"/>
  <c r="BC39" i="5"/>
  <c r="BC35" i="5"/>
  <c r="BC29" i="5"/>
  <c r="BC23" i="5"/>
  <c r="BC18" i="5"/>
  <c r="BC16" i="5"/>
  <c r="BC13" i="5"/>
  <c r="BC9" i="5"/>
  <c r="K34" i="4"/>
  <c r="K48" i="4" s="1"/>
  <c r="N33" i="3"/>
  <c r="W90" i="5"/>
  <c r="S90" i="5"/>
  <c r="O90" i="5"/>
  <c r="K90" i="5"/>
  <c r="BC76" i="5"/>
  <c r="BC75" i="5"/>
  <c r="BC74" i="5" s="1"/>
  <c r="BC73" i="5"/>
  <c r="BC72" i="5"/>
  <c r="BC71" i="5"/>
  <c r="BC70" i="5"/>
  <c r="BC69" i="5"/>
  <c r="BC68" i="5"/>
  <c r="BC67" i="5"/>
  <c r="BC62" i="5"/>
  <c r="BC58" i="5"/>
  <c r="BC53" i="5"/>
  <c r="BC48" i="5"/>
  <c r="BC44" i="5"/>
  <c r="BC40" i="5"/>
  <c r="BC36" i="5"/>
  <c r="BC30" i="5"/>
  <c r="BC26" i="5"/>
  <c r="BC25" i="5"/>
  <c r="BC24" i="5"/>
  <c r="BC19" i="5"/>
  <c r="BC15" i="5"/>
  <c r="BC12" i="5"/>
  <c r="BC10" i="5"/>
  <c r="L34" i="4"/>
  <c r="L48" i="4" s="1"/>
  <c r="G34" i="4"/>
  <c r="G47" i="4" s="1"/>
  <c r="Q46" i="4"/>
  <c r="Q49" i="4" s="1"/>
  <c r="H38" i="4"/>
  <c r="M33" i="4"/>
  <c r="N34" i="4"/>
  <c r="N48" i="4" s="1"/>
  <c r="H33" i="4"/>
  <c r="G48" i="4"/>
  <c r="F47" i="4"/>
  <c r="P25" i="4"/>
  <c r="P34" i="4" s="1"/>
  <c r="P47" i="4" s="1"/>
  <c r="P50" i="4" s="1"/>
  <c r="E48" i="4"/>
  <c r="R46" i="4"/>
  <c r="R49" i="4" s="1"/>
  <c r="BI23" i="2"/>
  <c r="M45" i="4"/>
  <c r="M46" i="4" s="1"/>
  <c r="M49" i="4" s="1"/>
  <c r="K16" i="1"/>
  <c r="AE7" i="5"/>
  <c r="AE10" i="5" s="1"/>
  <c r="AD9" i="5"/>
  <c r="AD8" i="5" s="1"/>
  <c r="AD10" i="5"/>
  <c r="AD11" i="5"/>
  <c r="AD12" i="5"/>
  <c r="AD13" i="5"/>
  <c r="AD14" i="5"/>
  <c r="AD18" i="5"/>
  <c r="AD20" i="5"/>
  <c r="AD23" i="5"/>
  <c r="AD21" i="5" s="1"/>
  <c r="AD27" i="5"/>
  <c r="AD29" i="5"/>
  <c r="AD31" i="5"/>
  <c r="AD33" i="5"/>
  <c r="AD32" i="5" s="1"/>
  <c r="AD35" i="5"/>
  <c r="AD37" i="5"/>
  <c r="AD39" i="5"/>
  <c r="AD41" i="5"/>
  <c r="AD42" i="5"/>
  <c r="AD44" i="5"/>
  <c r="AD46" i="5"/>
  <c r="AD48" i="5"/>
  <c r="AD50" i="5"/>
  <c r="AD53" i="5"/>
  <c r="AD55" i="5"/>
  <c r="AD58" i="5"/>
  <c r="AD60" i="5"/>
  <c r="AD62" i="5"/>
  <c r="AD67" i="5"/>
  <c r="AD68" i="5"/>
  <c r="AD69" i="5"/>
  <c r="AD70" i="5"/>
  <c r="AD77" i="5"/>
  <c r="AD74" i="5" s="1"/>
  <c r="AD78" i="5"/>
  <c r="AD79" i="5"/>
  <c r="AD80" i="5"/>
  <c r="AD15" i="5"/>
  <c r="AD16" i="5"/>
  <c r="AD17" i="5"/>
  <c r="AD19" i="5"/>
  <c r="AD22" i="5"/>
  <c r="AD24" i="5"/>
  <c r="AD25" i="5"/>
  <c r="AD26" i="5"/>
  <c r="AD28" i="5"/>
  <c r="AD30" i="5"/>
  <c r="AD34" i="5"/>
  <c r="AD36" i="5"/>
  <c r="AD38" i="5"/>
  <c r="AD40" i="5"/>
  <c r="AD43" i="5"/>
  <c r="AD45" i="5"/>
  <c r="AD47" i="5"/>
  <c r="AD49" i="5"/>
  <c r="AD51" i="5"/>
  <c r="AD52" i="5"/>
  <c r="AD54" i="5"/>
  <c r="AD57" i="5"/>
  <c r="AD56" i="5" s="1"/>
  <c r="AD59" i="5"/>
  <c r="AD61" i="5"/>
  <c r="AD63" i="5"/>
  <c r="AD64" i="5"/>
  <c r="AD66" i="5"/>
  <c r="AD71" i="5"/>
  <c r="AD72" i="5"/>
  <c r="AD73" i="5"/>
  <c r="AD75" i="5"/>
  <c r="AD76" i="5"/>
  <c r="AD81" i="5"/>
  <c r="AD82" i="5"/>
  <c r="AD83" i="5"/>
  <c r="H16" i="2"/>
  <c r="AP11" i="5"/>
  <c r="BP10" i="5"/>
  <c r="AP10" i="5"/>
  <c r="BP9" i="5"/>
  <c r="AP9" i="5"/>
  <c r="AP8" i="5" s="1"/>
  <c r="AP90" i="5" s="1"/>
  <c r="P95" i="5" s="1"/>
  <c r="H45" i="4"/>
  <c r="O34" i="4"/>
  <c r="O45" i="4"/>
  <c r="O49" i="4" s="1"/>
  <c r="C47" i="4"/>
  <c r="Q47" i="4"/>
  <c r="Q50" i="4" s="1"/>
  <c r="K47" i="4"/>
  <c r="D35" i="3"/>
  <c r="N34" i="3"/>
  <c r="N35" i="3" s="1"/>
  <c r="J49" i="4"/>
  <c r="J47" i="4"/>
  <c r="BQ74" i="5"/>
  <c r="BO74" i="5"/>
  <c r="BB74" i="5"/>
  <c r="AP74" i="5"/>
  <c r="BP65" i="5"/>
  <c r="D48" i="4"/>
  <c r="D16" i="1"/>
  <c r="F48" i="4"/>
  <c r="C93" i="5"/>
  <c r="I83" i="5"/>
  <c r="H83" i="5" s="1"/>
  <c r="H81" i="5"/>
  <c r="I79" i="5"/>
  <c r="H79" i="5" s="1"/>
  <c r="H77" i="5"/>
  <c r="AC74" i="5"/>
  <c r="J74" i="5"/>
  <c r="BP74" i="5"/>
  <c r="AQ74" i="5"/>
  <c r="AO74" i="5"/>
  <c r="AB74" i="5"/>
  <c r="I75" i="5"/>
  <c r="H75" i="5" s="1"/>
  <c r="I73" i="5"/>
  <c r="H73" i="5" s="1"/>
  <c r="H71" i="5"/>
  <c r="BQ65" i="5"/>
  <c r="BE7" i="5"/>
  <c r="BE10" i="5" s="1"/>
  <c r="BD10" i="5"/>
  <c r="BD12" i="5"/>
  <c r="BD14" i="5"/>
  <c r="BD15" i="5"/>
  <c r="BD19" i="5"/>
  <c r="BD22" i="5"/>
  <c r="BD23" i="5"/>
  <c r="BD27" i="5"/>
  <c r="BD29" i="5"/>
  <c r="BD31" i="5"/>
  <c r="BD33" i="5"/>
  <c r="BD35" i="5"/>
  <c r="BD37" i="5"/>
  <c r="BD40" i="5"/>
  <c r="BD43" i="5"/>
  <c r="BD44" i="5"/>
  <c r="BD46" i="5"/>
  <c r="BD48" i="5"/>
  <c r="BD50" i="5"/>
  <c r="BD53" i="5"/>
  <c r="BD55" i="5"/>
  <c r="BD58" i="5"/>
  <c r="BD61" i="5"/>
  <c r="BD62" i="5"/>
  <c r="BD9" i="5"/>
  <c r="BD8" i="5" s="1"/>
  <c r="BD11" i="5"/>
  <c r="BD13" i="5"/>
  <c r="BD16" i="5"/>
  <c r="BD17" i="5"/>
  <c r="BD18" i="5"/>
  <c r="BD20" i="5"/>
  <c r="BD24" i="5"/>
  <c r="BD25" i="5"/>
  <c r="BD26" i="5"/>
  <c r="BD28" i="5"/>
  <c r="BD30" i="5"/>
  <c r="BD34" i="5"/>
  <c r="BD36" i="5"/>
  <c r="BD38" i="5"/>
  <c r="BD39" i="5"/>
  <c r="BD41" i="5"/>
  <c r="BD42" i="5"/>
  <c r="BD45" i="5"/>
  <c r="BD47" i="5"/>
  <c r="BD49" i="5"/>
  <c r="BD51" i="5"/>
  <c r="BD52" i="5"/>
  <c r="BD54" i="5"/>
  <c r="BD57" i="5"/>
  <c r="BD59" i="5"/>
  <c r="BD60" i="5"/>
  <c r="BD63" i="5"/>
  <c r="BD64" i="5"/>
  <c r="BD56" i="5" s="1"/>
  <c r="BD66" i="5"/>
  <c r="BO65" i="5"/>
  <c r="BB65" i="5"/>
  <c r="AP65" i="5"/>
  <c r="AC65" i="5"/>
  <c r="J65" i="5"/>
  <c r="H64" i="5"/>
  <c r="H52" i="5"/>
  <c r="H42" i="5"/>
  <c r="BP32" i="5"/>
  <c r="AQ32" i="5"/>
  <c r="AO32" i="5"/>
  <c r="AB32" i="5"/>
  <c r="H25" i="5"/>
  <c r="AQ21" i="5"/>
  <c r="AO21" i="5"/>
  <c r="AB21" i="5"/>
  <c r="AQ65" i="5"/>
  <c r="AO65" i="5"/>
  <c r="AD65" i="5"/>
  <c r="AB65" i="5"/>
  <c r="H62" i="5"/>
  <c r="I60" i="5"/>
  <c r="H60" i="5" s="1"/>
  <c r="H44" i="5"/>
  <c r="I39" i="5"/>
  <c r="H39" i="5" s="1"/>
  <c r="BQ32" i="5"/>
  <c r="BO32" i="5"/>
  <c r="BB32" i="5"/>
  <c r="AP32" i="5"/>
  <c r="AC32" i="5"/>
  <c r="H23" i="5"/>
  <c r="BO21" i="5"/>
  <c r="BB21" i="5"/>
  <c r="AP21" i="5"/>
  <c r="AC21" i="5"/>
  <c r="I17" i="5"/>
  <c r="H17" i="5" s="1"/>
  <c r="H15" i="5"/>
  <c r="I25" i="4"/>
  <c r="I34" i="4" s="1"/>
  <c r="Q16" i="1"/>
  <c r="R15" i="1"/>
  <c r="P48" i="4"/>
  <c r="L16" i="1"/>
  <c r="M15" i="1"/>
  <c r="I15" i="1"/>
  <c r="H16" i="1"/>
  <c r="AO15" i="2"/>
  <c r="AO17" i="2"/>
  <c r="Q16" i="2"/>
  <c r="R15" i="2"/>
  <c r="R16" i="2" s="1"/>
  <c r="H78" i="5"/>
  <c r="H72" i="5"/>
  <c r="H70" i="5"/>
  <c r="I69" i="5"/>
  <c r="H69" i="5" s="1"/>
  <c r="I67" i="5"/>
  <c r="H67" i="5" s="1"/>
  <c r="H66" i="5"/>
  <c r="I63" i="5"/>
  <c r="H63" i="5" s="1"/>
  <c r="I61" i="5"/>
  <c r="H61" i="5" s="1"/>
  <c r="BP56" i="5"/>
  <c r="BC56" i="5"/>
  <c r="AQ56" i="5"/>
  <c r="AO56" i="5"/>
  <c r="AB56" i="5"/>
  <c r="H59" i="5"/>
  <c r="BQ56" i="5"/>
  <c r="BO56" i="5"/>
  <c r="BB56" i="5"/>
  <c r="AP56" i="5"/>
  <c r="AC56" i="5"/>
  <c r="J56" i="5"/>
  <c r="I58" i="5"/>
  <c r="H58" i="5" s="1"/>
  <c r="H55" i="5"/>
  <c r="I54" i="5"/>
  <c r="H54" i="5" s="1"/>
  <c r="H53" i="5"/>
  <c r="H51" i="5"/>
  <c r="I50" i="5"/>
  <c r="H50" i="5" s="1"/>
  <c r="H49" i="5"/>
  <c r="I48" i="5"/>
  <c r="H48" i="5" s="1"/>
  <c r="H47" i="5"/>
  <c r="I46" i="5"/>
  <c r="H46" i="5" s="1"/>
  <c r="H45" i="5"/>
  <c r="H43" i="5"/>
  <c r="H40" i="5"/>
  <c r="H38" i="5"/>
  <c r="I37" i="5"/>
  <c r="H37" i="5" s="1"/>
  <c r="H36" i="5"/>
  <c r="I35" i="5"/>
  <c r="H35" i="5" s="1"/>
  <c r="H34" i="5"/>
  <c r="I33" i="5"/>
  <c r="J32" i="5"/>
  <c r="BQ21" i="5"/>
  <c r="I57" i="5"/>
  <c r="BP21" i="5"/>
  <c r="BC21" i="5"/>
  <c r="BE14" i="5"/>
  <c r="BE16" i="5"/>
  <c r="BE11" i="5"/>
  <c r="BE13" i="5"/>
  <c r="AQ9" i="5"/>
  <c r="AQ11" i="5"/>
  <c r="AQ13" i="5"/>
  <c r="AQ15" i="5"/>
  <c r="AQ17" i="5"/>
  <c r="AR7" i="5"/>
  <c r="AQ10" i="5"/>
  <c r="AQ12" i="5"/>
  <c r="AQ14" i="5"/>
  <c r="AQ16" i="5"/>
  <c r="I31" i="5"/>
  <c r="H31" i="5" s="1"/>
  <c r="H30" i="5"/>
  <c r="I29" i="5"/>
  <c r="H29" i="5" s="1"/>
  <c r="H28" i="5"/>
  <c r="I27" i="5"/>
  <c r="H27" i="5" s="1"/>
  <c r="I24" i="5"/>
  <c r="H24" i="5" s="1"/>
  <c r="I22" i="5"/>
  <c r="J21" i="5"/>
  <c r="I20" i="5"/>
  <c r="H20" i="5" s="1"/>
  <c r="H19" i="5"/>
  <c r="BO8" i="5"/>
  <c r="BC8" i="5"/>
  <c r="AB8" i="5"/>
  <c r="BQ9" i="5"/>
  <c r="BQ11" i="5"/>
  <c r="BQ13" i="5"/>
  <c r="BQ15" i="5"/>
  <c r="BR7" i="5"/>
  <c r="BQ10" i="5"/>
  <c r="BQ12" i="5"/>
  <c r="BQ14" i="5"/>
  <c r="BQ16" i="5"/>
  <c r="AE14" i="5"/>
  <c r="AE16" i="5"/>
  <c r="AE11" i="5"/>
  <c r="AE13" i="5"/>
  <c r="H18" i="5"/>
  <c r="BP8" i="5"/>
  <c r="BP90" i="5" s="1"/>
  <c r="P92" i="5" s="1"/>
  <c r="BB8" i="5"/>
  <c r="AO8" i="5"/>
  <c r="AC8" i="5"/>
  <c r="AC90" i="5" s="1"/>
  <c r="P94" i="5" s="1"/>
  <c r="J8" i="5"/>
  <c r="I16" i="5"/>
  <c r="H16" i="5" s="1"/>
  <c r="I14" i="5"/>
  <c r="H14" i="5" s="1"/>
  <c r="H13" i="5"/>
  <c r="I12" i="5"/>
  <c r="H12" i="5" s="1"/>
  <c r="H11" i="5"/>
  <c r="I10" i="5"/>
  <c r="H10" i="5" s="1"/>
  <c r="I9" i="5"/>
  <c r="AD90" i="5" l="1"/>
  <c r="Q94" i="5" s="1"/>
  <c r="BO90" i="5"/>
  <c r="O92" i="5" s="1"/>
  <c r="L47" i="4"/>
  <c r="BB90" i="5"/>
  <c r="O91" i="5" s="1"/>
  <c r="AE17" i="5"/>
  <c r="AE9" i="5"/>
  <c r="AE12" i="5"/>
  <c r="BE17" i="5"/>
  <c r="BE9" i="5"/>
  <c r="BE12" i="5"/>
  <c r="I74" i="5"/>
  <c r="H74" i="5" s="1"/>
  <c r="BC90" i="5"/>
  <c r="P91" i="5" s="1"/>
  <c r="AO90" i="5"/>
  <c r="O95" i="5" s="1"/>
  <c r="AB90" i="5"/>
  <c r="O94" i="5" s="1"/>
  <c r="I32" i="5"/>
  <c r="AE15" i="5"/>
  <c r="AE8" i="5" s="1"/>
  <c r="AF7" i="5"/>
  <c r="BE15" i="5"/>
  <c r="BF7" i="5"/>
  <c r="BD65" i="5"/>
  <c r="N47" i="4"/>
  <c r="H46" i="4"/>
  <c r="H49" i="4" s="1"/>
  <c r="R47" i="4"/>
  <c r="R50" i="4" s="1"/>
  <c r="H25" i="4"/>
  <c r="O47" i="4"/>
  <c r="O50" i="4" s="1"/>
  <c r="O48" i="4"/>
  <c r="M25" i="4"/>
  <c r="M34" i="4" s="1"/>
  <c r="M48" i="4" s="1"/>
  <c r="I56" i="5"/>
  <c r="H56" i="5" s="1"/>
  <c r="AE19" i="5"/>
  <c r="AE22" i="5"/>
  <c r="AE24" i="5"/>
  <c r="AE25" i="5"/>
  <c r="AE26" i="5"/>
  <c r="AE28" i="5"/>
  <c r="AE30" i="5"/>
  <c r="AE34" i="5"/>
  <c r="AE36" i="5"/>
  <c r="AE38" i="5"/>
  <c r="AE40" i="5"/>
  <c r="AE43" i="5"/>
  <c r="AE45" i="5"/>
  <c r="AE47" i="5"/>
  <c r="AE49" i="5"/>
  <c r="AE51" i="5"/>
  <c r="AE52" i="5"/>
  <c r="AE54" i="5"/>
  <c r="AE57" i="5"/>
  <c r="AE59" i="5"/>
  <c r="AE61" i="5"/>
  <c r="AE63" i="5"/>
  <c r="AE64" i="5"/>
  <c r="AE66" i="5"/>
  <c r="AE71" i="5"/>
  <c r="AE72" i="5"/>
  <c r="AE73" i="5"/>
  <c r="AE75" i="5"/>
  <c r="AE76" i="5"/>
  <c r="AE81" i="5"/>
  <c r="AE82" i="5"/>
  <c r="AE83" i="5"/>
  <c r="AE18" i="5"/>
  <c r="AE20" i="5"/>
  <c r="AE23" i="5"/>
  <c r="AE27" i="5"/>
  <c r="AE29" i="5"/>
  <c r="AE31" i="5"/>
  <c r="AE33" i="5"/>
  <c r="AE35" i="5"/>
  <c r="AE37" i="5"/>
  <c r="AE39" i="5"/>
  <c r="AE41" i="5"/>
  <c r="AE42" i="5"/>
  <c r="AE44" i="5"/>
  <c r="AE46" i="5"/>
  <c r="AE48" i="5"/>
  <c r="AE50" i="5"/>
  <c r="AE53" i="5"/>
  <c r="AE55" i="5"/>
  <c r="AE58" i="5"/>
  <c r="AE60" i="5"/>
  <c r="AE62" i="5"/>
  <c r="AE67" i="5"/>
  <c r="AE68" i="5"/>
  <c r="AE69" i="5"/>
  <c r="AE70" i="5"/>
  <c r="AE77" i="5"/>
  <c r="AE78" i="5"/>
  <c r="AE79" i="5"/>
  <c r="AE80" i="5"/>
  <c r="I47" i="4"/>
  <c r="I48" i="4"/>
  <c r="I8" i="5"/>
  <c r="H8" i="5" s="1"/>
  <c r="I21" i="5"/>
  <c r="H32" i="5"/>
  <c r="BD32" i="5"/>
  <c r="BD90" i="5"/>
  <c r="Q91" i="5" s="1"/>
  <c r="BD21" i="5"/>
  <c r="BE18" i="5"/>
  <c r="BE20" i="5"/>
  <c r="BE24" i="5"/>
  <c r="BE25" i="5"/>
  <c r="BE26" i="5"/>
  <c r="BE28" i="5"/>
  <c r="BE30" i="5"/>
  <c r="BE34" i="5"/>
  <c r="BE36" i="5"/>
  <c r="BE38" i="5"/>
  <c r="BE39" i="5"/>
  <c r="BE41" i="5"/>
  <c r="BE42" i="5"/>
  <c r="BE45" i="5"/>
  <c r="BE47" i="5"/>
  <c r="BE49" i="5"/>
  <c r="BE51" i="5"/>
  <c r="BE52" i="5"/>
  <c r="BE54" i="5"/>
  <c r="BE57" i="5"/>
  <c r="BE59" i="5"/>
  <c r="BE60" i="5"/>
  <c r="BE63" i="5"/>
  <c r="BE64" i="5"/>
  <c r="BE66" i="5"/>
  <c r="BE19" i="5"/>
  <c r="BE22" i="5"/>
  <c r="BE23" i="5"/>
  <c r="BE27" i="5"/>
  <c r="BE29" i="5"/>
  <c r="BE31" i="5"/>
  <c r="BE33" i="5"/>
  <c r="BE35" i="5"/>
  <c r="BE37" i="5"/>
  <c r="BE40" i="5"/>
  <c r="BE43" i="5"/>
  <c r="BE44" i="5"/>
  <c r="BE46" i="5"/>
  <c r="BE48" i="5"/>
  <c r="BE50" i="5"/>
  <c r="BE53" i="5"/>
  <c r="BE55" i="5"/>
  <c r="BE58" i="5"/>
  <c r="BE61" i="5"/>
  <c r="BE62" i="5"/>
  <c r="BE67" i="5"/>
  <c r="BE69" i="5"/>
  <c r="BE72" i="5"/>
  <c r="BE73" i="5"/>
  <c r="BE75" i="5"/>
  <c r="BE78" i="5"/>
  <c r="BE79" i="5"/>
  <c r="BE82" i="5"/>
  <c r="BE83" i="5"/>
  <c r="BE81" i="5"/>
  <c r="BE68" i="5"/>
  <c r="BE70" i="5"/>
  <c r="BE71" i="5"/>
  <c r="BE76" i="5"/>
  <c r="BE77" i="5"/>
  <c r="BE80" i="5"/>
  <c r="J90" i="5"/>
  <c r="J88" i="5"/>
  <c r="BS7" i="5"/>
  <c r="BR10" i="5"/>
  <c r="BR12" i="5"/>
  <c r="BR14" i="5"/>
  <c r="BR16" i="5"/>
  <c r="BR9" i="5"/>
  <c r="BR11" i="5"/>
  <c r="BR13" i="5"/>
  <c r="BR15" i="5"/>
  <c r="BR17" i="5"/>
  <c r="BR18" i="5"/>
  <c r="BR20" i="5"/>
  <c r="BR22" i="5"/>
  <c r="BR24" i="5"/>
  <c r="BR27" i="5"/>
  <c r="BR29" i="5"/>
  <c r="BR19" i="5"/>
  <c r="BR23" i="5"/>
  <c r="BR25" i="5"/>
  <c r="BR26" i="5"/>
  <c r="BR28" i="5"/>
  <c r="BR30" i="5"/>
  <c r="BR33" i="5"/>
  <c r="BR35" i="5"/>
  <c r="BR37" i="5"/>
  <c r="BR39" i="5"/>
  <c r="BR42" i="5"/>
  <c r="BR44" i="5"/>
  <c r="BR46" i="5"/>
  <c r="BR48" i="5"/>
  <c r="BR50" i="5"/>
  <c r="BR52" i="5"/>
  <c r="BR54" i="5"/>
  <c r="BR31" i="5"/>
  <c r="BR34" i="5"/>
  <c r="BR36" i="5"/>
  <c r="BR38" i="5"/>
  <c r="BR40" i="5"/>
  <c r="BR41" i="5"/>
  <c r="BR43" i="5"/>
  <c r="BR45" i="5"/>
  <c r="BR47" i="5"/>
  <c r="BR49" i="5"/>
  <c r="BR51" i="5"/>
  <c r="BR53" i="5"/>
  <c r="BR55" i="5"/>
  <c r="BR57" i="5"/>
  <c r="BR58" i="5"/>
  <c r="BR59" i="5"/>
  <c r="BR61" i="5"/>
  <c r="BR63" i="5"/>
  <c r="BR67" i="5"/>
  <c r="BR69" i="5"/>
  <c r="BR71" i="5"/>
  <c r="BR73" i="5"/>
  <c r="BR75" i="5"/>
  <c r="BR77" i="5"/>
  <c r="BR79" i="5"/>
  <c r="BR81" i="5"/>
  <c r="BR83" i="5"/>
  <c r="BR60" i="5"/>
  <c r="BR62" i="5"/>
  <c r="BR64" i="5"/>
  <c r="BR66" i="5"/>
  <c r="BR68" i="5"/>
  <c r="BR70" i="5"/>
  <c r="BR72" i="5"/>
  <c r="BR76" i="5"/>
  <c r="BR78" i="5"/>
  <c r="BR80" i="5"/>
  <c r="BR82" i="5"/>
  <c r="BG7" i="5"/>
  <c r="BF9" i="5"/>
  <c r="BF11" i="5"/>
  <c r="BF13" i="5"/>
  <c r="BF15" i="5"/>
  <c r="BF10" i="5"/>
  <c r="BF12" i="5"/>
  <c r="BF14" i="5"/>
  <c r="BF16" i="5"/>
  <c r="BF19" i="5"/>
  <c r="BF23" i="5"/>
  <c r="BF25" i="5"/>
  <c r="BF26" i="5"/>
  <c r="BF28" i="5"/>
  <c r="BF30" i="5"/>
  <c r="BF17" i="5"/>
  <c r="BF18" i="5"/>
  <c r="BF20" i="5"/>
  <c r="BF22" i="5"/>
  <c r="BF24" i="5"/>
  <c r="BF27" i="5"/>
  <c r="BF29" i="5"/>
  <c r="BF31" i="5"/>
  <c r="BF34" i="5"/>
  <c r="BF36" i="5"/>
  <c r="BF38" i="5"/>
  <c r="BF40" i="5"/>
  <c r="BF41" i="5"/>
  <c r="BF43" i="5"/>
  <c r="BF45" i="5"/>
  <c r="BF47" i="5"/>
  <c r="BF49" i="5"/>
  <c r="BF51" i="5"/>
  <c r="BF53" i="5"/>
  <c r="BF55" i="5"/>
  <c r="BF57" i="5"/>
  <c r="BF33" i="5"/>
  <c r="BF35" i="5"/>
  <c r="BF37" i="5"/>
  <c r="BF39" i="5"/>
  <c r="BF42" i="5"/>
  <c r="BF44" i="5"/>
  <c r="BF46" i="5"/>
  <c r="BF48" i="5"/>
  <c r="BF50" i="5"/>
  <c r="BF52" i="5"/>
  <c r="BF54" i="5"/>
  <c r="BF58" i="5"/>
  <c r="BF60" i="5"/>
  <c r="BF62" i="5"/>
  <c r="BF64" i="5"/>
  <c r="BF66" i="5"/>
  <c r="BF68" i="5"/>
  <c r="BF70" i="5"/>
  <c r="BF72" i="5"/>
  <c r="BF76" i="5"/>
  <c r="BF78" i="5"/>
  <c r="BF80" i="5"/>
  <c r="BF82" i="5"/>
  <c r="BF59" i="5"/>
  <c r="BF61" i="5"/>
  <c r="BF63" i="5"/>
  <c r="BF67" i="5"/>
  <c r="BF69" i="5"/>
  <c r="BF71" i="5"/>
  <c r="BF73" i="5"/>
  <c r="BF75" i="5"/>
  <c r="BF77" i="5"/>
  <c r="BF79" i="5"/>
  <c r="BF81" i="5"/>
  <c r="BF83" i="5"/>
  <c r="J15" i="1"/>
  <c r="I16" i="1"/>
  <c r="BQ8" i="5"/>
  <c r="BQ90" i="5" s="1"/>
  <c r="Q92" i="5" s="1"/>
  <c r="AQ8" i="5"/>
  <c r="AQ90" i="5" s="1"/>
  <c r="Q95" i="5" s="1"/>
  <c r="I65" i="5"/>
  <c r="H65" i="5" s="1"/>
  <c r="AG7" i="5"/>
  <c r="AF9" i="5"/>
  <c r="AF11" i="5"/>
  <c r="AF13" i="5"/>
  <c r="AF15" i="5"/>
  <c r="AF17" i="5"/>
  <c r="AF10" i="5"/>
  <c r="AF12" i="5"/>
  <c r="AF14" i="5"/>
  <c r="AF16" i="5"/>
  <c r="AF18" i="5"/>
  <c r="AF19" i="5"/>
  <c r="AF23" i="5"/>
  <c r="AF25" i="5"/>
  <c r="AF26" i="5"/>
  <c r="AF28" i="5"/>
  <c r="AF30" i="5"/>
  <c r="AF20" i="5"/>
  <c r="AF22" i="5"/>
  <c r="AF24" i="5"/>
  <c r="AF27" i="5"/>
  <c r="AF29" i="5"/>
  <c r="AF31" i="5"/>
  <c r="AF34" i="5"/>
  <c r="AF36" i="5"/>
  <c r="AF38" i="5"/>
  <c r="AF40" i="5"/>
  <c r="AF41" i="5"/>
  <c r="AF43" i="5"/>
  <c r="AF45" i="5"/>
  <c r="AF47" i="5"/>
  <c r="AF49" i="5"/>
  <c r="AF51" i="5"/>
  <c r="AF53" i="5"/>
  <c r="AF55" i="5"/>
  <c r="AF57" i="5"/>
  <c r="AF33" i="5"/>
  <c r="AF35" i="5"/>
  <c r="AF37" i="5"/>
  <c r="AF39" i="5"/>
  <c r="AF42" i="5"/>
  <c r="AF44" i="5"/>
  <c r="AF46" i="5"/>
  <c r="AF48" i="5"/>
  <c r="AF50" i="5"/>
  <c r="AF52" i="5"/>
  <c r="AF54" i="5"/>
  <c r="AF58" i="5"/>
  <c r="AF60" i="5"/>
  <c r="AF62" i="5"/>
  <c r="AF64" i="5"/>
  <c r="AF66" i="5"/>
  <c r="AF68" i="5"/>
  <c r="AF70" i="5"/>
  <c r="AF72" i="5"/>
  <c r="AF76" i="5"/>
  <c r="AF78" i="5"/>
  <c r="AF80" i="5"/>
  <c r="AF82" i="5"/>
  <c r="AF59" i="5"/>
  <c r="AF61" i="5"/>
  <c r="AF63" i="5"/>
  <c r="AF67" i="5"/>
  <c r="AF69" i="5"/>
  <c r="AF71" i="5"/>
  <c r="AF73" i="5"/>
  <c r="AF75" i="5"/>
  <c r="AF77" i="5"/>
  <c r="AF79" i="5"/>
  <c r="AF81" i="5"/>
  <c r="AF83" i="5"/>
  <c r="AS7" i="5"/>
  <c r="AR10" i="5"/>
  <c r="AR12" i="5"/>
  <c r="AR14" i="5"/>
  <c r="AR16" i="5"/>
  <c r="AR9" i="5"/>
  <c r="AR11" i="5"/>
  <c r="AR13" i="5"/>
  <c r="AR15" i="5"/>
  <c r="AR17" i="5"/>
  <c r="AR18" i="5"/>
  <c r="AR20" i="5"/>
  <c r="AR22" i="5"/>
  <c r="AR24" i="5"/>
  <c r="AR27" i="5"/>
  <c r="AR29" i="5"/>
  <c r="AR31" i="5"/>
  <c r="AR19" i="5"/>
  <c r="AR23" i="5"/>
  <c r="AR25" i="5"/>
  <c r="AR26" i="5"/>
  <c r="AR28" i="5"/>
  <c r="AR30" i="5"/>
  <c r="AR33" i="5"/>
  <c r="AR35" i="5"/>
  <c r="AR37" i="5"/>
  <c r="AR39" i="5"/>
  <c r="AR42" i="5"/>
  <c r="AR44" i="5"/>
  <c r="AR46" i="5"/>
  <c r="AR48" i="5"/>
  <c r="AR50" i="5"/>
  <c r="AR52" i="5"/>
  <c r="AR54" i="5"/>
  <c r="AR58" i="5"/>
  <c r="AR34" i="5"/>
  <c r="AR36" i="5"/>
  <c r="AR38" i="5"/>
  <c r="AR40" i="5"/>
  <c r="AR41" i="5"/>
  <c r="AR43" i="5"/>
  <c r="AR45" i="5"/>
  <c r="AR47" i="5"/>
  <c r="AR49" i="5"/>
  <c r="AR51" i="5"/>
  <c r="AR53" i="5"/>
  <c r="AR55" i="5"/>
  <c r="AR57" i="5"/>
  <c r="AR59" i="5"/>
  <c r="AR61" i="5"/>
  <c r="AR63" i="5"/>
  <c r="AR67" i="5"/>
  <c r="AR69" i="5"/>
  <c r="AR71" i="5"/>
  <c r="AR73" i="5"/>
  <c r="AR75" i="5"/>
  <c r="AR77" i="5"/>
  <c r="AR79" i="5"/>
  <c r="AR81" i="5"/>
  <c r="AR83" i="5"/>
  <c r="AR60" i="5"/>
  <c r="AR62" i="5"/>
  <c r="AR64" i="5"/>
  <c r="AR66" i="5"/>
  <c r="AR68" i="5"/>
  <c r="AR70" i="5"/>
  <c r="AR72" i="5"/>
  <c r="AR76" i="5"/>
  <c r="AR78" i="5"/>
  <c r="AR80" i="5"/>
  <c r="AR82" i="5"/>
  <c r="N15" i="1"/>
  <c r="M16" i="1"/>
  <c r="H9" i="5"/>
  <c r="H21" i="5"/>
  <c r="BE8" i="5"/>
  <c r="H22" i="5"/>
  <c r="H57" i="5"/>
  <c r="H33" i="5"/>
  <c r="M47" i="4" l="1"/>
  <c r="S25" i="4"/>
  <c r="H34" i="4"/>
  <c r="AE74" i="5"/>
  <c r="AE65" i="5"/>
  <c r="AE21" i="5"/>
  <c r="AE32" i="5"/>
  <c r="AE56" i="5"/>
  <c r="BE74" i="5"/>
  <c r="BE32" i="5"/>
  <c r="BE56" i="5"/>
  <c r="BE21" i="5"/>
  <c r="BE65" i="5"/>
  <c r="AS9" i="5"/>
  <c r="AS11" i="5"/>
  <c r="AS13" i="5"/>
  <c r="AS15" i="5"/>
  <c r="AS17" i="5"/>
  <c r="AT7" i="5"/>
  <c r="AS10" i="5"/>
  <c r="AS12" i="5"/>
  <c r="AS14" i="5"/>
  <c r="AS16" i="5"/>
  <c r="AS19" i="5"/>
  <c r="AS23" i="5"/>
  <c r="AS25" i="5"/>
  <c r="AS26" i="5"/>
  <c r="AS28" i="5"/>
  <c r="AS30" i="5"/>
  <c r="AS18" i="5"/>
  <c r="AS20" i="5"/>
  <c r="AS22" i="5"/>
  <c r="AS24" i="5"/>
  <c r="AS27" i="5"/>
  <c r="AS29" i="5"/>
  <c r="AS31" i="5"/>
  <c r="AS34" i="5"/>
  <c r="AS36" i="5"/>
  <c r="AS38" i="5"/>
  <c r="AS40" i="5"/>
  <c r="AS41" i="5"/>
  <c r="AS43" i="5"/>
  <c r="AS45" i="5"/>
  <c r="AS47" i="5"/>
  <c r="AS49" i="5"/>
  <c r="AS51" i="5"/>
  <c r="AS53" i="5"/>
  <c r="AS55" i="5"/>
  <c r="AS57" i="5"/>
  <c r="AS33" i="5"/>
  <c r="AS35" i="5"/>
  <c r="AS37" i="5"/>
  <c r="AS39" i="5"/>
  <c r="AS42" i="5"/>
  <c r="AS44" i="5"/>
  <c r="AS46" i="5"/>
  <c r="AS48" i="5"/>
  <c r="AS50" i="5"/>
  <c r="AS52" i="5"/>
  <c r="AS54" i="5"/>
  <c r="AS58" i="5"/>
  <c r="AS60" i="5"/>
  <c r="AS62" i="5"/>
  <c r="AS64" i="5"/>
  <c r="AS66" i="5"/>
  <c r="AS68" i="5"/>
  <c r="AS70" i="5"/>
  <c r="AS72" i="5"/>
  <c r="AS76" i="5"/>
  <c r="AS78" i="5"/>
  <c r="AS80" i="5"/>
  <c r="AS82" i="5"/>
  <c r="AS59" i="5"/>
  <c r="AS61" i="5"/>
  <c r="AS63" i="5"/>
  <c r="AS67" i="5"/>
  <c r="AS69" i="5"/>
  <c r="AS71" i="5"/>
  <c r="AS73" i="5"/>
  <c r="AS75" i="5"/>
  <c r="AS77" i="5"/>
  <c r="AS79" i="5"/>
  <c r="AS81" i="5"/>
  <c r="AS83" i="5"/>
  <c r="BG10" i="5"/>
  <c r="BG12" i="5"/>
  <c r="BG14" i="5"/>
  <c r="BG16" i="5"/>
  <c r="BH7" i="5"/>
  <c r="BG9" i="5"/>
  <c r="BG11" i="5"/>
  <c r="BG13" i="5"/>
  <c r="BG15" i="5"/>
  <c r="BG17" i="5"/>
  <c r="BG18" i="5"/>
  <c r="BG20" i="5"/>
  <c r="BG22" i="5"/>
  <c r="BG24" i="5"/>
  <c r="BG27" i="5"/>
  <c r="BG29" i="5"/>
  <c r="BG19" i="5"/>
  <c r="BG23" i="5"/>
  <c r="BG25" i="5"/>
  <c r="BG26" i="5"/>
  <c r="BG28" i="5"/>
  <c r="BG30" i="5"/>
  <c r="BG31" i="5"/>
  <c r="BG33" i="5"/>
  <c r="BG35" i="5"/>
  <c r="BG37" i="5"/>
  <c r="BG39" i="5"/>
  <c r="BG42" i="5"/>
  <c r="BG44" i="5"/>
  <c r="BG46" i="5"/>
  <c r="BG48" i="5"/>
  <c r="BG50" i="5"/>
  <c r="BG52" i="5"/>
  <c r="BG54" i="5"/>
  <c r="BG34" i="5"/>
  <c r="BG36" i="5"/>
  <c r="BG38" i="5"/>
  <c r="BG40" i="5"/>
  <c r="BG41" i="5"/>
  <c r="BG43" i="5"/>
  <c r="BG45" i="5"/>
  <c r="BG47" i="5"/>
  <c r="BG49" i="5"/>
  <c r="BG51" i="5"/>
  <c r="BG53" i="5"/>
  <c r="BG55" i="5"/>
  <c r="BG57" i="5"/>
  <c r="BG59" i="5"/>
  <c r="BG61" i="5"/>
  <c r="BG63" i="5"/>
  <c r="BG67" i="5"/>
  <c r="BG69" i="5"/>
  <c r="BG71" i="5"/>
  <c r="BG73" i="5"/>
  <c r="BG75" i="5"/>
  <c r="BG77" i="5"/>
  <c r="BG79" i="5"/>
  <c r="BG81" i="5"/>
  <c r="BG83" i="5"/>
  <c r="BG58" i="5"/>
  <c r="BG60" i="5"/>
  <c r="BG62" i="5"/>
  <c r="BG64" i="5"/>
  <c r="BG66" i="5"/>
  <c r="BG68" i="5"/>
  <c r="BG70" i="5"/>
  <c r="BG72" i="5"/>
  <c r="BG76" i="5"/>
  <c r="BG78" i="5"/>
  <c r="BG80" i="5"/>
  <c r="BG82" i="5"/>
  <c r="AR21" i="5"/>
  <c r="AF65" i="5"/>
  <c r="AF56" i="5"/>
  <c r="AF8" i="5"/>
  <c r="BF74" i="5"/>
  <c r="BF32" i="5"/>
  <c r="BF21" i="5"/>
  <c r="BR65" i="5"/>
  <c r="BR74" i="5"/>
  <c r="BR8" i="5"/>
  <c r="I88" i="5"/>
  <c r="I89" i="5" s="1"/>
  <c r="AG10" i="5"/>
  <c r="AG12" i="5"/>
  <c r="AG14" i="5"/>
  <c r="AG16" i="5"/>
  <c r="AH7" i="5"/>
  <c r="AG9" i="5"/>
  <c r="AG11" i="5"/>
  <c r="AG13" i="5"/>
  <c r="AG15" i="5"/>
  <c r="AG17" i="5"/>
  <c r="AG18" i="5"/>
  <c r="AG20" i="5"/>
  <c r="AG22" i="5"/>
  <c r="AG24" i="5"/>
  <c r="AG27" i="5"/>
  <c r="AG29" i="5"/>
  <c r="AG31" i="5"/>
  <c r="AG19" i="5"/>
  <c r="AG23" i="5"/>
  <c r="AG25" i="5"/>
  <c r="AG26" i="5"/>
  <c r="AG28" i="5"/>
  <c r="AG30" i="5"/>
  <c r="AG33" i="5"/>
  <c r="AG35" i="5"/>
  <c r="AG37" i="5"/>
  <c r="AG39" i="5"/>
  <c r="AG42" i="5"/>
  <c r="AG44" i="5"/>
  <c r="AG46" i="5"/>
  <c r="AG48" i="5"/>
  <c r="AG50" i="5"/>
  <c r="AG52" i="5"/>
  <c r="AG54" i="5"/>
  <c r="AG58" i="5"/>
  <c r="AG34" i="5"/>
  <c r="AG36" i="5"/>
  <c r="AG38" i="5"/>
  <c r="AG40" i="5"/>
  <c r="AG41" i="5"/>
  <c r="AG43" i="5"/>
  <c r="AG45" i="5"/>
  <c r="AG47" i="5"/>
  <c r="AG49" i="5"/>
  <c r="AG51" i="5"/>
  <c r="AG53" i="5"/>
  <c r="AG55" i="5"/>
  <c r="AG57" i="5"/>
  <c r="AG59" i="5"/>
  <c r="AG61" i="5"/>
  <c r="AG63" i="5"/>
  <c r="AG67" i="5"/>
  <c r="AG69" i="5"/>
  <c r="AG71" i="5"/>
  <c r="AG73" i="5"/>
  <c r="AG75" i="5"/>
  <c r="AG77" i="5"/>
  <c r="AG79" i="5"/>
  <c r="AG81" i="5"/>
  <c r="AG83" i="5"/>
  <c r="AG60" i="5"/>
  <c r="AG62" i="5"/>
  <c r="AG64" i="5"/>
  <c r="AG66" i="5"/>
  <c r="AG68" i="5"/>
  <c r="AG70" i="5"/>
  <c r="AG72" i="5"/>
  <c r="AG76" i="5"/>
  <c r="AG78" i="5"/>
  <c r="AG80" i="5"/>
  <c r="AG82" i="5"/>
  <c r="BS9" i="5"/>
  <c r="BS11" i="5"/>
  <c r="BS13" i="5"/>
  <c r="BS15" i="5"/>
  <c r="BT7" i="5"/>
  <c r="BS10" i="5"/>
  <c r="BS12" i="5"/>
  <c r="BS14" i="5"/>
  <c r="BS16" i="5"/>
  <c r="BS17" i="5"/>
  <c r="BS19" i="5"/>
  <c r="BS23" i="5"/>
  <c r="BS25" i="5"/>
  <c r="BS26" i="5"/>
  <c r="BS28" i="5"/>
  <c r="BS30" i="5"/>
  <c r="BS18" i="5"/>
  <c r="BS20" i="5"/>
  <c r="BS22" i="5"/>
  <c r="BS24" i="5"/>
  <c r="BS27" i="5"/>
  <c r="BS29" i="5"/>
  <c r="BS31" i="5"/>
  <c r="BS34" i="5"/>
  <c r="BS36" i="5"/>
  <c r="BS38" i="5"/>
  <c r="BS40" i="5"/>
  <c r="BS41" i="5"/>
  <c r="BS43" i="5"/>
  <c r="BS45" i="5"/>
  <c r="BS47" i="5"/>
  <c r="BS49" i="5"/>
  <c r="BS51" i="5"/>
  <c r="BS53" i="5"/>
  <c r="BS55" i="5"/>
  <c r="BS57" i="5"/>
  <c r="BS33" i="5"/>
  <c r="BS35" i="5"/>
  <c r="BS37" i="5"/>
  <c r="BS39" i="5"/>
  <c r="BS42" i="5"/>
  <c r="BS44" i="5"/>
  <c r="BS46" i="5"/>
  <c r="BS48" i="5"/>
  <c r="BS50" i="5"/>
  <c r="BS52" i="5"/>
  <c r="BS54" i="5"/>
  <c r="BS58" i="5"/>
  <c r="BS60" i="5"/>
  <c r="BS62" i="5"/>
  <c r="BS64" i="5"/>
  <c r="BS66" i="5"/>
  <c r="BS68" i="5"/>
  <c r="BS70" i="5"/>
  <c r="BS72" i="5"/>
  <c r="BS76" i="5"/>
  <c r="BS78" i="5"/>
  <c r="BS80" i="5"/>
  <c r="BS82" i="5"/>
  <c r="BS59" i="5"/>
  <c r="BS61" i="5"/>
  <c r="BS63" i="5"/>
  <c r="BS67" i="5"/>
  <c r="BS69" i="5"/>
  <c r="BS71" i="5"/>
  <c r="BS73" i="5"/>
  <c r="BS75" i="5"/>
  <c r="BS77" i="5"/>
  <c r="BS79" i="5"/>
  <c r="BS81" i="5"/>
  <c r="BS83" i="5"/>
  <c r="AR65" i="5"/>
  <c r="AR74" i="5"/>
  <c r="AR56" i="5"/>
  <c r="AR32" i="5"/>
  <c r="AR8" i="5"/>
  <c r="AF74" i="5"/>
  <c r="AF32" i="5"/>
  <c r="AF21" i="5"/>
  <c r="BF65" i="5"/>
  <c r="BF56" i="5"/>
  <c r="BF8" i="5"/>
  <c r="BR56" i="5"/>
  <c r="BR32" i="5"/>
  <c r="BR21" i="5"/>
  <c r="I90" i="5"/>
  <c r="AE90" i="5" l="1"/>
  <c r="R94" i="5" s="1"/>
  <c r="H48" i="4"/>
  <c r="H47" i="4"/>
  <c r="H88" i="5"/>
  <c r="BE90" i="5"/>
  <c r="R91" i="5" s="1"/>
  <c r="AI7" i="5"/>
  <c r="AH9" i="5"/>
  <c r="AH11" i="5"/>
  <c r="AH13" i="5"/>
  <c r="AH15" i="5"/>
  <c r="AH17" i="5"/>
  <c r="AH10" i="5"/>
  <c r="AH12" i="5"/>
  <c r="AH14" i="5"/>
  <c r="AH16" i="5"/>
  <c r="AH19" i="5"/>
  <c r="AH23" i="5"/>
  <c r="AH25" i="5"/>
  <c r="AH26" i="5"/>
  <c r="AH28" i="5"/>
  <c r="AH30" i="5"/>
  <c r="AH18" i="5"/>
  <c r="AH20" i="5"/>
  <c r="AH22" i="5"/>
  <c r="AH24" i="5"/>
  <c r="AH27" i="5"/>
  <c r="AH29" i="5"/>
  <c r="AH31" i="5"/>
  <c r="AH34" i="5"/>
  <c r="AH36" i="5"/>
  <c r="AH38" i="5"/>
  <c r="AH40" i="5"/>
  <c r="AH41" i="5"/>
  <c r="AH43" i="5"/>
  <c r="AH45" i="5"/>
  <c r="AH47" i="5"/>
  <c r="AH49" i="5"/>
  <c r="AH51" i="5"/>
  <c r="AH53" i="5"/>
  <c r="AH55" i="5"/>
  <c r="AH57" i="5"/>
  <c r="AH33" i="5"/>
  <c r="AH35" i="5"/>
  <c r="AH37" i="5"/>
  <c r="AH39" i="5"/>
  <c r="AH42" i="5"/>
  <c r="AH44" i="5"/>
  <c r="AH46" i="5"/>
  <c r="AH48" i="5"/>
  <c r="AH50" i="5"/>
  <c r="AH52" i="5"/>
  <c r="AH54" i="5"/>
  <c r="AH58" i="5"/>
  <c r="AH60" i="5"/>
  <c r="AH62" i="5"/>
  <c r="AH64" i="5"/>
  <c r="AH66" i="5"/>
  <c r="AH68" i="5"/>
  <c r="AH70" i="5"/>
  <c r="AH72" i="5"/>
  <c r="AH76" i="5"/>
  <c r="AH78" i="5"/>
  <c r="AH80" i="5"/>
  <c r="AH82" i="5"/>
  <c r="AH59" i="5"/>
  <c r="AH61" i="5"/>
  <c r="AH63" i="5"/>
  <c r="AH67" i="5"/>
  <c r="AH69" i="5"/>
  <c r="AH71" i="5"/>
  <c r="AH73" i="5"/>
  <c r="AH75" i="5"/>
  <c r="AH77" i="5"/>
  <c r="AH79" i="5"/>
  <c r="AH81" i="5"/>
  <c r="AH83" i="5"/>
  <c r="BF90" i="5"/>
  <c r="S91" i="5" s="1"/>
  <c r="AR90" i="5"/>
  <c r="R95" i="5" s="1"/>
  <c r="BS65" i="5"/>
  <c r="BS56" i="5"/>
  <c r="AG21" i="5"/>
  <c r="BG65" i="5"/>
  <c r="BG32" i="5"/>
  <c r="BG8" i="5"/>
  <c r="AS74" i="5"/>
  <c r="AS32" i="5"/>
  <c r="AS21" i="5"/>
  <c r="AS8" i="5"/>
  <c r="BU7" i="5"/>
  <c r="BT10" i="5"/>
  <c r="BT12" i="5"/>
  <c r="BT14" i="5"/>
  <c r="BT16" i="5"/>
  <c r="BT9" i="5"/>
  <c r="BT11" i="5"/>
  <c r="BT13" i="5"/>
  <c r="BT15" i="5"/>
  <c r="BT17" i="5"/>
  <c r="BT18" i="5"/>
  <c r="BT20" i="5"/>
  <c r="BT22" i="5"/>
  <c r="BT24" i="5"/>
  <c r="BT27" i="5"/>
  <c r="BT29" i="5"/>
  <c r="BT19" i="5"/>
  <c r="BT23" i="5"/>
  <c r="BT25" i="5"/>
  <c r="BT26" i="5"/>
  <c r="BT28" i="5"/>
  <c r="BT30" i="5"/>
  <c r="BT33" i="5"/>
  <c r="BT35" i="5"/>
  <c r="BT37" i="5"/>
  <c r="BT39" i="5"/>
  <c r="BT42" i="5"/>
  <c r="BT44" i="5"/>
  <c r="BT46" i="5"/>
  <c r="BT48" i="5"/>
  <c r="BT50" i="5"/>
  <c r="BT52" i="5"/>
  <c r="BT54" i="5"/>
  <c r="BT31" i="5"/>
  <c r="BT34" i="5"/>
  <c r="BT36" i="5"/>
  <c r="BT38" i="5"/>
  <c r="BT40" i="5"/>
  <c r="BT41" i="5"/>
  <c r="BT43" i="5"/>
  <c r="BT45" i="5"/>
  <c r="BT47" i="5"/>
  <c r="BT49" i="5"/>
  <c r="BT51" i="5"/>
  <c r="BT53" i="5"/>
  <c r="BT55" i="5"/>
  <c r="BT57" i="5"/>
  <c r="BT59" i="5"/>
  <c r="BT61" i="5"/>
  <c r="BT63" i="5"/>
  <c r="BT67" i="5"/>
  <c r="BT69" i="5"/>
  <c r="BT71" i="5"/>
  <c r="BT73" i="5"/>
  <c r="BT75" i="5"/>
  <c r="BT77" i="5"/>
  <c r="BT79" i="5"/>
  <c r="BT81" i="5"/>
  <c r="BT83" i="5"/>
  <c r="BT58" i="5"/>
  <c r="BT60" i="5"/>
  <c r="BT62" i="5"/>
  <c r="BT64" i="5"/>
  <c r="BT66" i="5"/>
  <c r="BT68" i="5"/>
  <c r="BT70" i="5"/>
  <c r="BT72" i="5"/>
  <c r="BT76" i="5"/>
  <c r="BT78" i="5"/>
  <c r="BT80" i="5"/>
  <c r="BT82" i="5"/>
  <c r="BI7" i="5"/>
  <c r="BH9" i="5"/>
  <c r="BH11" i="5"/>
  <c r="BH13" i="5"/>
  <c r="BH15" i="5"/>
  <c r="BH10" i="5"/>
  <c r="BH12" i="5"/>
  <c r="BH14" i="5"/>
  <c r="BH16" i="5"/>
  <c r="BH17" i="5"/>
  <c r="BH19" i="5"/>
  <c r="BH23" i="5"/>
  <c r="BH25" i="5"/>
  <c r="BH26" i="5"/>
  <c r="BH28" i="5"/>
  <c r="BH30" i="5"/>
  <c r="BH18" i="5"/>
  <c r="BH20" i="5"/>
  <c r="BH22" i="5"/>
  <c r="BH24" i="5"/>
  <c r="BH27" i="5"/>
  <c r="BH29" i="5"/>
  <c r="BH31" i="5"/>
  <c r="BH34" i="5"/>
  <c r="BH36" i="5"/>
  <c r="BH38" i="5"/>
  <c r="BH40" i="5"/>
  <c r="BH41" i="5"/>
  <c r="BH43" i="5"/>
  <c r="BH45" i="5"/>
  <c r="BH47" i="5"/>
  <c r="BH49" i="5"/>
  <c r="BH51" i="5"/>
  <c r="BH53" i="5"/>
  <c r="BH55" i="5"/>
  <c r="BH57" i="5"/>
  <c r="BH33" i="5"/>
  <c r="BH35" i="5"/>
  <c r="BH37" i="5"/>
  <c r="BH39" i="5"/>
  <c r="BH42" i="5"/>
  <c r="BH44" i="5"/>
  <c r="BH46" i="5"/>
  <c r="BH48" i="5"/>
  <c r="BH50" i="5"/>
  <c r="BH52" i="5"/>
  <c r="BH54" i="5"/>
  <c r="BH58" i="5"/>
  <c r="BH60" i="5"/>
  <c r="BH62" i="5"/>
  <c r="BH64" i="5"/>
  <c r="BH66" i="5"/>
  <c r="BH68" i="5"/>
  <c r="BH70" i="5"/>
  <c r="BH72" i="5"/>
  <c r="BH76" i="5"/>
  <c r="BH78" i="5"/>
  <c r="BH80" i="5"/>
  <c r="BH82" i="5"/>
  <c r="BH59" i="5"/>
  <c r="BH61" i="5"/>
  <c r="BH63" i="5"/>
  <c r="BH67" i="5"/>
  <c r="BH69" i="5"/>
  <c r="BH71" i="5"/>
  <c r="BH73" i="5"/>
  <c r="BH75" i="5"/>
  <c r="BH77" i="5"/>
  <c r="BH79" i="5"/>
  <c r="BH81" i="5"/>
  <c r="BH83" i="5"/>
  <c r="AU7" i="5"/>
  <c r="AT10" i="5"/>
  <c r="AT12" i="5"/>
  <c r="AT14" i="5"/>
  <c r="AT16" i="5"/>
  <c r="AT9" i="5"/>
  <c r="AT11" i="5"/>
  <c r="AT13" i="5"/>
  <c r="AT15" i="5"/>
  <c r="AT17" i="5"/>
  <c r="AT18" i="5"/>
  <c r="AT20" i="5"/>
  <c r="AT22" i="5"/>
  <c r="AT24" i="5"/>
  <c r="AT27" i="5"/>
  <c r="AT29" i="5"/>
  <c r="AT31" i="5"/>
  <c r="AT19" i="5"/>
  <c r="AT23" i="5"/>
  <c r="AT25" i="5"/>
  <c r="AT26" i="5"/>
  <c r="AT28" i="5"/>
  <c r="AT30" i="5"/>
  <c r="AT33" i="5"/>
  <c r="AT35" i="5"/>
  <c r="AT37" i="5"/>
  <c r="AT39" i="5"/>
  <c r="AT42" i="5"/>
  <c r="AT44" i="5"/>
  <c r="AT46" i="5"/>
  <c r="AT48" i="5"/>
  <c r="AT50" i="5"/>
  <c r="AT52" i="5"/>
  <c r="AT54" i="5"/>
  <c r="AT58" i="5"/>
  <c r="AT34" i="5"/>
  <c r="AT36" i="5"/>
  <c r="AT38" i="5"/>
  <c r="AT40" i="5"/>
  <c r="AT41" i="5"/>
  <c r="AT43" i="5"/>
  <c r="AT45" i="5"/>
  <c r="AT47" i="5"/>
  <c r="AT49" i="5"/>
  <c r="AT51" i="5"/>
  <c r="AT53" i="5"/>
  <c r="AT55" i="5"/>
  <c r="AT57" i="5"/>
  <c r="AT59" i="5"/>
  <c r="AT61" i="5"/>
  <c r="AT63" i="5"/>
  <c r="AT67" i="5"/>
  <c r="AT69" i="5"/>
  <c r="AT71" i="5"/>
  <c r="AT73" i="5"/>
  <c r="AT75" i="5"/>
  <c r="AT77" i="5"/>
  <c r="AT79" i="5"/>
  <c r="AT81" i="5"/>
  <c r="AT83" i="5"/>
  <c r="AT60" i="5"/>
  <c r="AT62" i="5"/>
  <c r="AT64" i="5"/>
  <c r="AT66" i="5"/>
  <c r="AT68" i="5"/>
  <c r="AT70" i="5"/>
  <c r="AT72" i="5"/>
  <c r="AT76" i="5"/>
  <c r="AT78" i="5"/>
  <c r="AT80" i="5"/>
  <c r="AT82" i="5"/>
  <c r="BS74" i="5"/>
  <c r="BS32" i="5"/>
  <c r="BS21" i="5"/>
  <c r="BS8" i="5"/>
  <c r="AG65" i="5"/>
  <c r="AG74" i="5"/>
  <c r="AG56" i="5"/>
  <c r="AG32" i="5"/>
  <c r="AG8" i="5"/>
  <c r="BR90" i="5"/>
  <c r="R92" i="5" s="1"/>
  <c r="AF90" i="5"/>
  <c r="S94" i="5" s="1"/>
  <c r="BG74" i="5"/>
  <c r="BG56" i="5"/>
  <c r="BG21" i="5"/>
  <c r="AS65" i="5"/>
  <c r="AS56" i="5"/>
  <c r="AG90" i="5" l="1"/>
  <c r="T94" i="5" s="1"/>
  <c r="BI10" i="5"/>
  <c r="BI12" i="5"/>
  <c r="BI14" i="5"/>
  <c r="BI16" i="5"/>
  <c r="BJ7" i="5"/>
  <c r="BI9" i="5"/>
  <c r="BI11" i="5"/>
  <c r="BI13" i="5"/>
  <c r="BI15" i="5"/>
  <c r="BI17" i="5"/>
  <c r="BI18" i="5"/>
  <c r="BI20" i="5"/>
  <c r="BI22" i="5"/>
  <c r="BI24" i="5"/>
  <c r="BI27" i="5"/>
  <c r="BI29" i="5"/>
  <c r="BI19" i="5"/>
  <c r="BI23" i="5"/>
  <c r="BI25" i="5"/>
  <c r="BI26" i="5"/>
  <c r="BI28" i="5"/>
  <c r="BI30" i="5"/>
  <c r="BI33" i="5"/>
  <c r="BI35" i="5"/>
  <c r="BI37" i="5"/>
  <c r="BI39" i="5"/>
  <c r="BI42" i="5"/>
  <c r="BI44" i="5"/>
  <c r="BI46" i="5"/>
  <c r="BI48" i="5"/>
  <c r="BI50" i="5"/>
  <c r="BI52" i="5"/>
  <c r="BI54" i="5"/>
  <c r="BI31" i="5"/>
  <c r="BI34" i="5"/>
  <c r="BI36" i="5"/>
  <c r="BI38" i="5"/>
  <c r="BI40" i="5"/>
  <c r="BI41" i="5"/>
  <c r="BI43" i="5"/>
  <c r="BI45" i="5"/>
  <c r="BI47" i="5"/>
  <c r="BI49" i="5"/>
  <c r="BI51" i="5"/>
  <c r="BI53" i="5"/>
  <c r="BI55" i="5"/>
  <c r="BI57" i="5"/>
  <c r="BI58" i="5"/>
  <c r="BI59" i="5"/>
  <c r="BI61" i="5"/>
  <c r="BI63" i="5"/>
  <c r="BI67" i="5"/>
  <c r="BI69" i="5"/>
  <c r="BI71" i="5"/>
  <c r="BI73" i="5"/>
  <c r="BI75" i="5"/>
  <c r="BI77" i="5"/>
  <c r="BI79" i="5"/>
  <c r="BI81" i="5"/>
  <c r="BI83" i="5"/>
  <c r="BI60" i="5"/>
  <c r="BI62" i="5"/>
  <c r="BI64" i="5"/>
  <c r="BI66" i="5"/>
  <c r="BI68" i="5"/>
  <c r="BI70" i="5"/>
  <c r="BI72" i="5"/>
  <c r="BI76" i="5"/>
  <c r="BI78" i="5"/>
  <c r="BI80" i="5"/>
  <c r="BI82" i="5"/>
  <c r="AI10" i="5"/>
  <c r="AI12" i="5"/>
  <c r="AI14" i="5"/>
  <c r="AI16" i="5"/>
  <c r="AJ7" i="5"/>
  <c r="AI9" i="5"/>
  <c r="AI11" i="5"/>
  <c r="AI13" i="5"/>
  <c r="AI15" i="5"/>
  <c r="AI17" i="5"/>
  <c r="AI18" i="5"/>
  <c r="AI20" i="5"/>
  <c r="AI22" i="5"/>
  <c r="AI24" i="5"/>
  <c r="AI27" i="5"/>
  <c r="AI29" i="5"/>
  <c r="AI31" i="5"/>
  <c r="AI19" i="5"/>
  <c r="AI23" i="5"/>
  <c r="AI25" i="5"/>
  <c r="AI26" i="5"/>
  <c r="AI28" i="5"/>
  <c r="AI30" i="5"/>
  <c r="AI33" i="5"/>
  <c r="AI35" i="5"/>
  <c r="AI37" i="5"/>
  <c r="AI39" i="5"/>
  <c r="AI42" i="5"/>
  <c r="AI44" i="5"/>
  <c r="AI46" i="5"/>
  <c r="AI48" i="5"/>
  <c r="AI50" i="5"/>
  <c r="AI52" i="5"/>
  <c r="AI54" i="5"/>
  <c r="AI58" i="5"/>
  <c r="AI34" i="5"/>
  <c r="AI36" i="5"/>
  <c r="AI38" i="5"/>
  <c r="AI40" i="5"/>
  <c r="AI41" i="5"/>
  <c r="AI43" i="5"/>
  <c r="AI45" i="5"/>
  <c r="AI47" i="5"/>
  <c r="AI49" i="5"/>
  <c r="AI51" i="5"/>
  <c r="AI53" i="5"/>
  <c r="AI55" i="5"/>
  <c r="AI57" i="5"/>
  <c r="AI59" i="5"/>
  <c r="AI61" i="5"/>
  <c r="AI63" i="5"/>
  <c r="AI67" i="5"/>
  <c r="AI69" i="5"/>
  <c r="AI71" i="5"/>
  <c r="AI73" i="5"/>
  <c r="AI75" i="5"/>
  <c r="AI77" i="5"/>
  <c r="AI79" i="5"/>
  <c r="AI81" i="5"/>
  <c r="AI83" i="5"/>
  <c r="AI60" i="5"/>
  <c r="AI62" i="5"/>
  <c r="AI64" i="5"/>
  <c r="AI66" i="5"/>
  <c r="AI68" i="5"/>
  <c r="AI70" i="5"/>
  <c r="AI72" i="5"/>
  <c r="AI76" i="5"/>
  <c r="AI78" i="5"/>
  <c r="AI80" i="5"/>
  <c r="AI82" i="5"/>
  <c r="AT74" i="5"/>
  <c r="AT56" i="5"/>
  <c r="AT32" i="5"/>
  <c r="AT8" i="5"/>
  <c r="BH74" i="5"/>
  <c r="BH32" i="5"/>
  <c r="BH21" i="5"/>
  <c r="BT65" i="5"/>
  <c r="BT8" i="5"/>
  <c r="AS90" i="5"/>
  <c r="S95" i="5" s="1"/>
  <c r="BG90" i="5"/>
  <c r="T91" i="5" s="1"/>
  <c r="AH74" i="5"/>
  <c r="AH32" i="5"/>
  <c r="AH21" i="5"/>
  <c r="AU9" i="5"/>
  <c r="AU11" i="5"/>
  <c r="AU13" i="5"/>
  <c r="AU15" i="5"/>
  <c r="AU17" i="5"/>
  <c r="AV7" i="5"/>
  <c r="AU10" i="5"/>
  <c r="AU12" i="5"/>
  <c r="AU14" i="5"/>
  <c r="AU16" i="5"/>
  <c r="AU19" i="5"/>
  <c r="AU23" i="5"/>
  <c r="AU25" i="5"/>
  <c r="AU26" i="5"/>
  <c r="AU28" i="5"/>
  <c r="AU30" i="5"/>
  <c r="AU18" i="5"/>
  <c r="AU20" i="5"/>
  <c r="AU22" i="5"/>
  <c r="AU24" i="5"/>
  <c r="AU27" i="5"/>
  <c r="AU29" i="5"/>
  <c r="AU31" i="5"/>
  <c r="AU34" i="5"/>
  <c r="AU36" i="5"/>
  <c r="AU38" i="5"/>
  <c r="AU40" i="5"/>
  <c r="AU41" i="5"/>
  <c r="AU43" i="5"/>
  <c r="AU45" i="5"/>
  <c r="AU47" i="5"/>
  <c r="AU49" i="5"/>
  <c r="AU51" i="5"/>
  <c r="AU53" i="5"/>
  <c r="AU55" i="5"/>
  <c r="AU57" i="5"/>
  <c r="AU33" i="5"/>
  <c r="AU35" i="5"/>
  <c r="AU37" i="5"/>
  <c r="AU39" i="5"/>
  <c r="AU42" i="5"/>
  <c r="AU44" i="5"/>
  <c r="AU46" i="5"/>
  <c r="AU48" i="5"/>
  <c r="AU50" i="5"/>
  <c r="AU52" i="5"/>
  <c r="AU54" i="5"/>
  <c r="AU58" i="5"/>
  <c r="AU60" i="5"/>
  <c r="AU62" i="5"/>
  <c r="AU64" i="5"/>
  <c r="AU66" i="5"/>
  <c r="AU68" i="5"/>
  <c r="AU70" i="5"/>
  <c r="AU72" i="5"/>
  <c r="AU76" i="5"/>
  <c r="AU78" i="5"/>
  <c r="AU80" i="5"/>
  <c r="AU82" i="5"/>
  <c r="AU59" i="5"/>
  <c r="AU61" i="5"/>
  <c r="AU63" i="5"/>
  <c r="AU67" i="5"/>
  <c r="AU69" i="5"/>
  <c r="AU71" i="5"/>
  <c r="AU73" i="5"/>
  <c r="AU75" i="5"/>
  <c r="AU77" i="5"/>
  <c r="AU79" i="5"/>
  <c r="AU81" i="5"/>
  <c r="AU83" i="5"/>
  <c r="BU9" i="5"/>
  <c r="BU11" i="5"/>
  <c r="BU13" i="5"/>
  <c r="BU15" i="5"/>
  <c r="BV7" i="5"/>
  <c r="BU10" i="5"/>
  <c r="BU12" i="5"/>
  <c r="BU14" i="5"/>
  <c r="BU16" i="5"/>
  <c r="BU19" i="5"/>
  <c r="BU23" i="5"/>
  <c r="BU25" i="5"/>
  <c r="BU26" i="5"/>
  <c r="BU28" i="5"/>
  <c r="BU30" i="5"/>
  <c r="BU17" i="5"/>
  <c r="BU18" i="5"/>
  <c r="BU20" i="5"/>
  <c r="BU22" i="5"/>
  <c r="BU24" i="5"/>
  <c r="BU27" i="5"/>
  <c r="BU29" i="5"/>
  <c r="BU31" i="5"/>
  <c r="BU34" i="5"/>
  <c r="BU36" i="5"/>
  <c r="BU38" i="5"/>
  <c r="BU40" i="5"/>
  <c r="BU41" i="5"/>
  <c r="BU43" i="5"/>
  <c r="BU45" i="5"/>
  <c r="BU47" i="5"/>
  <c r="BU49" i="5"/>
  <c r="BU51" i="5"/>
  <c r="BU53" i="5"/>
  <c r="BU55" i="5"/>
  <c r="BU57" i="5"/>
  <c r="BU33" i="5"/>
  <c r="BU35" i="5"/>
  <c r="BU37" i="5"/>
  <c r="BU39" i="5"/>
  <c r="BU42" i="5"/>
  <c r="BU44" i="5"/>
  <c r="BU46" i="5"/>
  <c r="BU48" i="5"/>
  <c r="BU50" i="5"/>
  <c r="BU52" i="5"/>
  <c r="BU54" i="5"/>
  <c r="BU58" i="5"/>
  <c r="BU60" i="5"/>
  <c r="BU62" i="5"/>
  <c r="BU64" i="5"/>
  <c r="BU66" i="5"/>
  <c r="BU68" i="5"/>
  <c r="BU70" i="5"/>
  <c r="BU72" i="5"/>
  <c r="BU76" i="5"/>
  <c r="BU78" i="5"/>
  <c r="BU80" i="5"/>
  <c r="BU82" i="5"/>
  <c r="BU59" i="5"/>
  <c r="BU61" i="5"/>
  <c r="BU63" i="5"/>
  <c r="BU67" i="5"/>
  <c r="BU69" i="5"/>
  <c r="BU71" i="5"/>
  <c r="BU73" i="5"/>
  <c r="BU75" i="5"/>
  <c r="BU77" i="5"/>
  <c r="BU79" i="5"/>
  <c r="BU81" i="5"/>
  <c r="BU83" i="5"/>
  <c r="AT65" i="5"/>
  <c r="BS90" i="5"/>
  <c r="S92" i="5" s="1"/>
  <c r="AT21" i="5"/>
  <c r="BH65" i="5"/>
  <c r="BH56" i="5"/>
  <c r="BH8" i="5"/>
  <c r="BT74" i="5"/>
  <c r="BT56" i="5"/>
  <c r="BT32" i="5"/>
  <c r="BT21" i="5"/>
  <c r="AH65" i="5"/>
  <c r="AH56" i="5"/>
  <c r="AH8" i="5"/>
  <c r="BW7" i="5" l="1"/>
  <c r="BV10" i="5"/>
  <c r="BV12" i="5"/>
  <c r="BV14" i="5"/>
  <c r="BV16" i="5"/>
  <c r="BV9" i="5"/>
  <c r="BV11" i="5"/>
  <c r="BV13" i="5"/>
  <c r="BV15" i="5"/>
  <c r="BV17" i="5"/>
  <c r="BV18" i="5"/>
  <c r="BV20" i="5"/>
  <c r="BV22" i="5"/>
  <c r="BV24" i="5"/>
  <c r="BV27" i="5"/>
  <c r="BV29" i="5"/>
  <c r="BV19" i="5"/>
  <c r="BV23" i="5"/>
  <c r="BV25" i="5"/>
  <c r="BV26" i="5"/>
  <c r="BV28" i="5"/>
  <c r="BV30" i="5"/>
  <c r="BV33" i="5"/>
  <c r="BV35" i="5"/>
  <c r="BV37" i="5"/>
  <c r="BV39" i="5"/>
  <c r="BV42" i="5"/>
  <c r="BV44" i="5"/>
  <c r="BV46" i="5"/>
  <c r="BV48" i="5"/>
  <c r="BV50" i="5"/>
  <c r="BV52" i="5"/>
  <c r="BV54" i="5"/>
  <c r="BV31" i="5"/>
  <c r="BV34" i="5"/>
  <c r="BV36" i="5"/>
  <c r="BV38" i="5"/>
  <c r="BV40" i="5"/>
  <c r="BV41" i="5"/>
  <c r="BV43" i="5"/>
  <c r="BV45" i="5"/>
  <c r="BV47" i="5"/>
  <c r="BV49" i="5"/>
  <c r="BV51" i="5"/>
  <c r="BV53" i="5"/>
  <c r="BV55" i="5"/>
  <c r="BV57" i="5"/>
  <c r="BV58" i="5"/>
  <c r="BV59" i="5"/>
  <c r="BV61" i="5"/>
  <c r="BV63" i="5"/>
  <c r="BV67" i="5"/>
  <c r="BV69" i="5"/>
  <c r="BV71" i="5"/>
  <c r="BV73" i="5"/>
  <c r="BV75" i="5"/>
  <c r="BV77" i="5"/>
  <c r="BV79" i="5"/>
  <c r="BV81" i="5"/>
  <c r="BV83" i="5"/>
  <c r="BV60" i="5"/>
  <c r="BV62" i="5"/>
  <c r="BV64" i="5"/>
  <c r="BV66" i="5"/>
  <c r="BV68" i="5"/>
  <c r="BV70" i="5"/>
  <c r="BV72" i="5"/>
  <c r="BV76" i="5"/>
  <c r="BV78" i="5"/>
  <c r="BV80" i="5"/>
  <c r="BV82" i="5"/>
  <c r="AW7" i="5"/>
  <c r="AV10" i="5"/>
  <c r="AV12" i="5"/>
  <c r="AV14" i="5"/>
  <c r="AV16" i="5"/>
  <c r="AV9" i="5"/>
  <c r="AV11" i="5"/>
  <c r="AV13" i="5"/>
  <c r="AV15" i="5"/>
  <c r="AV17" i="5"/>
  <c r="AV18" i="5"/>
  <c r="AV20" i="5"/>
  <c r="AV22" i="5"/>
  <c r="AV24" i="5"/>
  <c r="AV27" i="5"/>
  <c r="AV29" i="5"/>
  <c r="AV19" i="5"/>
  <c r="AV23" i="5"/>
  <c r="AV25" i="5"/>
  <c r="AV26" i="5"/>
  <c r="AV28" i="5"/>
  <c r="AV30" i="5"/>
  <c r="AV33" i="5"/>
  <c r="AV35" i="5"/>
  <c r="AV37" i="5"/>
  <c r="AV39" i="5"/>
  <c r="AV42" i="5"/>
  <c r="AV44" i="5"/>
  <c r="AV46" i="5"/>
  <c r="AV48" i="5"/>
  <c r="AV50" i="5"/>
  <c r="AV52" i="5"/>
  <c r="AV54" i="5"/>
  <c r="AV58" i="5"/>
  <c r="AV31" i="5"/>
  <c r="AV34" i="5"/>
  <c r="AV36" i="5"/>
  <c r="AV38" i="5"/>
  <c r="AV40" i="5"/>
  <c r="AV41" i="5"/>
  <c r="AV43" i="5"/>
  <c r="AV45" i="5"/>
  <c r="AV47" i="5"/>
  <c r="AV49" i="5"/>
  <c r="AV51" i="5"/>
  <c r="AV53" i="5"/>
  <c r="AV55" i="5"/>
  <c r="AV57" i="5"/>
  <c r="AV59" i="5"/>
  <c r="AV61" i="5"/>
  <c r="AV63" i="5"/>
  <c r="AV67" i="5"/>
  <c r="AV69" i="5"/>
  <c r="AV71" i="5"/>
  <c r="AV73" i="5"/>
  <c r="AV75" i="5"/>
  <c r="AV77" i="5"/>
  <c r="AV79" i="5"/>
  <c r="AV81" i="5"/>
  <c r="AV83" i="5"/>
  <c r="AV60" i="5"/>
  <c r="AV62" i="5"/>
  <c r="AV64" i="5"/>
  <c r="AV66" i="5"/>
  <c r="AV68" i="5"/>
  <c r="AV70" i="5"/>
  <c r="AV72" i="5"/>
  <c r="AV76" i="5"/>
  <c r="AV78" i="5"/>
  <c r="AV80" i="5"/>
  <c r="AV82" i="5"/>
  <c r="BK7" i="5"/>
  <c r="BJ9" i="5"/>
  <c r="BJ11" i="5"/>
  <c r="BJ13" i="5"/>
  <c r="BJ15" i="5"/>
  <c r="BJ10" i="5"/>
  <c r="BJ12" i="5"/>
  <c r="BJ14" i="5"/>
  <c r="BJ16" i="5"/>
  <c r="BJ19" i="5"/>
  <c r="BJ23" i="5"/>
  <c r="BJ25" i="5"/>
  <c r="BJ26" i="5"/>
  <c r="BJ28" i="5"/>
  <c r="BJ30" i="5"/>
  <c r="BJ17" i="5"/>
  <c r="BJ18" i="5"/>
  <c r="BJ20" i="5"/>
  <c r="BJ22" i="5"/>
  <c r="BJ24" i="5"/>
  <c r="BJ27" i="5"/>
  <c r="BJ29" i="5"/>
  <c r="BJ31" i="5"/>
  <c r="BJ34" i="5"/>
  <c r="BJ36" i="5"/>
  <c r="BJ38" i="5"/>
  <c r="BJ40" i="5"/>
  <c r="BJ41" i="5"/>
  <c r="BJ43" i="5"/>
  <c r="BJ45" i="5"/>
  <c r="BJ47" i="5"/>
  <c r="BJ49" i="5"/>
  <c r="BJ51" i="5"/>
  <c r="BJ53" i="5"/>
  <c r="BJ55" i="5"/>
  <c r="BJ57" i="5"/>
  <c r="BJ33" i="5"/>
  <c r="BJ35" i="5"/>
  <c r="BJ37" i="5"/>
  <c r="BJ39" i="5"/>
  <c r="BJ42" i="5"/>
  <c r="BJ44" i="5"/>
  <c r="BJ46" i="5"/>
  <c r="BJ48" i="5"/>
  <c r="BJ50" i="5"/>
  <c r="BJ52" i="5"/>
  <c r="BJ54" i="5"/>
  <c r="BJ58" i="5"/>
  <c r="BJ60" i="5"/>
  <c r="BJ62" i="5"/>
  <c r="BJ64" i="5"/>
  <c r="BJ66" i="5"/>
  <c r="BJ68" i="5"/>
  <c r="BJ70" i="5"/>
  <c r="BJ72" i="5"/>
  <c r="BJ76" i="5"/>
  <c r="BJ78" i="5"/>
  <c r="BJ80" i="5"/>
  <c r="BJ82" i="5"/>
  <c r="BJ59" i="5"/>
  <c r="BJ61" i="5"/>
  <c r="BJ63" i="5"/>
  <c r="BJ67" i="5"/>
  <c r="BJ69" i="5"/>
  <c r="BJ71" i="5"/>
  <c r="BJ73" i="5"/>
  <c r="BJ75" i="5"/>
  <c r="BJ77" i="5"/>
  <c r="BJ79" i="5"/>
  <c r="BJ81" i="5"/>
  <c r="BJ83" i="5"/>
  <c r="AH90" i="5"/>
  <c r="U94" i="5" s="1"/>
  <c r="BH90" i="5"/>
  <c r="U91" i="5" s="1"/>
  <c r="BU74" i="5"/>
  <c r="BU32" i="5"/>
  <c r="BU21" i="5"/>
  <c r="BU8" i="5"/>
  <c r="AU65" i="5"/>
  <c r="AU56" i="5"/>
  <c r="BT90" i="5"/>
  <c r="T92" i="5" s="1"/>
  <c r="AI65" i="5"/>
  <c r="AI74" i="5"/>
  <c r="AI56" i="5"/>
  <c r="AI32" i="5"/>
  <c r="AI8" i="5"/>
  <c r="BI56" i="5"/>
  <c r="BI32" i="5"/>
  <c r="BI21" i="5"/>
  <c r="AK7" i="5"/>
  <c r="AJ9" i="5"/>
  <c r="AJ11" i="5"/>
  <c r="AJ13" i="5"/>
  <c r="AJ15" i="5"/>
  <c r="AJ17" i="5"/>
  <c r="AJ10" i="5"/>
  <c r="AJ12" i="5"/>
  <c r="AJ14" i="5"/>
  <c r="AJ16" i="5"/>
  <c r="AJ19" i="5"/>
  <c r="AJ23" i="5"/>
  <c r="AJ25" i="5"/>
  <c r="AJ26" i="5"/>
  <c r="AJ28" i="5"/>
  <c r="AJ30" i="5"/>
  <c r="AJ18" i="5"/>
  <c r="AJ20" i="5"/>
  <c r="AJ22" i="5"/>
  <c r="AJ24" i="5"/>
  <c r="AJ27" i="5"/>
  <c r="AJ29" i="5"/>
  <c r="AJ31" i="5"/>
  <c r="AJ34" i="5"/>
  <c r="AJ36" i="5"/>
  <c r="AJ38" i="5"/>
  <c r="AJ40" i="5"/>
  <c r="AJ41" i="5"/>
  <c r="AJ43" i="5"/>
  <c r="AJ45" i="5"/>
  <c r="AJ47" i="5"/>
  <c r="AJ49" i="5"/>
  <c r="AJ51" i="5"/>
  <c r="AJ53" i="5"/>
  <c r="AJ55" i="5"/>
  <c r="AJ57" i="5"/>
  <c r="AJ33" i="5"/>
  <c r="AJ35" i="5"/>
  <c r="AJ37" i="5"/>
  <c r="AJ39" i="5"/>
  <c r="AJ42" i="5"/>
  <c r="AJ44" i="5"/>
  <c r="AJ46" i="5"/>
  <c r="AJ48" i="5"/>
  <c r="AJ50" i="5"/>
  <c r="AJ52" i="5"/>
  <c r="AJ54" i="5"/>
  <c r="AJ58" i="5"/>
  <c r="AJ60" i="5"/>
  <c r="AJ62" i="5"/>
  <c r="AJ64" i="5"/>
  <c r="AJ66" i="5"/>
  <c r="AJ68" i="5"/>
  <c r="AJ70" i="5"/>
  <c r="AJ72" i="5"/>
  <c r="AJ76" i="5"/>
  <c r="AJ78" i="5"/>
  <c r="AJ80" i="5"/>
  <c r="AJ82" i="5"/>
  <c r="AJ59" i="5"/>
  <c r="AJ61" i="5"/>
  <c r="AJ63" i="5"/>
  <c r="AJ67" i="5"/>
  <c r="AJ69" i="5"/>
  <c r="AJ71" i="5"/>
  <c r="AJ73" i="5"/>
  <c r="AJ75" i="5"/>
  <c r="AJ77" i="5"/>
  <c r="AJ79" i="5"/>
  <c r="AJ81" i="5"/>
  <c r="AJ83" i="5"/>
  <c r="BU65" i="5"/>
  <c r="BU56" i="5"/>
  <c r="AU74" i="5"/>
  <c r="AU32" i="5"/>
  <c r="AU21" i="5"/>
  <c r="AU8" i="5"/>
  <c r="AT90" i="5"/>
  <c r="T95" i="5" s="1"/>
  <c r="AI21" i="5"/>
  <c r="BI65" i="5"/>
  <c r="BI74" i="5"/>
  <c r="BI8" i="5"/>
  <c r="AU90" i="5" l="1"/>
  <c r="U95" i="5" s="1"/>
  <c r="AK10" i="5"/>
  <c r="AK12" i="5"/>
  <c r="AK14" i="5"/>
  <c r="AK16" i="5"/>
  <c r="AL7" i="5"/>
  <c r="AK9" i="5"/>
  <c r="AK11" i="5"/>
  <c r="AK13" i="5"/>
  <c r="AK15" i="5"/>
  <c r="AK17" i="5"/>
  <c r="AK18" i="5"/>
  <c r="AK20" i="5"/>
  <c r="AK22" i="5"/>
  <c r="AK24" i="5"/>
  <c r="AK27" i="5"/>
  <c r="AK29" i="5"/>
  <c r="AK31" i="5"/>
  <c r="AK19" i="5"/>
  <c r="AK23" i="5"/>
  <c r="AK25" i="5"/>
  <c r="AK26" i="5"/>
  <c r="AK28" i="5"/>
  <c r="AK30" i="5"/>
  <c r="AK33" i="5"/>
  <c r="AK35" i="5"/>
  <c r="AK37" i="5"/>
  <c r="AK39" i="5"/>
  <c r="AK42" i="5"/>
  <c r="AK44" i="5"/>
  <c r="AK46" i="5"/>
  <c r="AK48" i="5"/>
  <c r="AK50" i="5"/>
  <c r="AK52" i="5"/>
  <c r="AK54" i="5"/>
  <c r="AK58" i="5"/>
  <c r="AK34" i="5"/>
  <c r="AK36" i="5"/>
  <c r="AK38" i="5"/>
  <c r="AK40" i="5"/>
  <c r="AK41" i="5"/>
  <c r="AK43" i="5"/>
  <c r="AK45" i="5"/>
  <c r="AK47" i="5"/>
  <c r="AK49" i="5"/>
  <c r="AK51" i="5"/>
  <c r="AK53" i="5"/>
  <c r="AK55" i="5"/>
  <c r="AK57" i="5"/>
  <c r="AK59" i="5"/>
  <c r="AK61" i="5"/>
  <c r="AK63" i="5"/>
  <c r="AK67" i="5"/>
  <c r="AK69" i="5"/>
  <c r="AK71" i="5"/>
  <c r="AK73" i="5"/>
  <c r="AK75" i="5"/>
  <c r="AK77" i="5"/>
  <c r="AK79" i="5"/>
  <c r="AK81" i="5"/>
  <c r="AK83" i="5"/>
  <c r="AK60" i="5"/>
  <c r="AK62" i="5"/>
  <c r="AK64" i="5"/>
  <c r="AK66" i="5"/>
  <c r="AK68" i="5"/>
  <c r="AK70" i="5"/>
  <c r="AK72" i="5"/>
  <c r="AK76" i="5"/>
  <c r="AK78" i="5"/>
  <c r="AK80" i="5"/>
  <c r="AK82" i="5"/>
  <c r="BK10" i="5"/>
  <c r="BK12" i="5"/>
  <c r="BK14" i="5"/>
  <c r="BK16" i="5"/>
  <c r="BL7" i="5"/>
  <c r="BK9" i="5"/>
  <c r="BK11" i="5"/>
  <c r="BK13" i="5"/>
  <c r="BK15" i="5"/>
  <c r="BK17" i="5"/>
  <c r="BK18" i="5"/>
  <c r="BK20" i="5"/>
  <c r="BK22" i="5"/>
  <c r="BK24" i="5"/>
  <c r="BK27" i="5"/>
  <c r="BK29" i="5"/>
  <c r="BK19" i="5"/>
  <c r="BK23" i="5"/>
  <c r="BK25" i="5"/>
  <c r="BK26" i="5"/>
  <c r="BK28" i="5"/>
  <c r="BK30" i="5"/>
  <c r="BK31" i="5"/>
  <c r="BK33" i="5"/>
  <c r="BK35" i="5"/>
  <c r="BK37" i="5"/>
  <c r="BK39" i="5"/>
  <c r="BK42" i="5"/>
  <c r="BK44" i="5"/>
  <c r="BK46" i="5"/>
  <c r="BK48" i="5"/>
  <c r="BK50" i="5"/>
  <c r="BK52" i="5"/>
  <c r="BK54" i="5"/>
  <c r="BK34" i="5"/>
  <c r="BK36" i="5"/>
  <c r="BK38" i="5"/>
  <c r="BK40" i="5"/>
  <c r="BK41" i="5"/>
  <c r="BK43" i="5"/>
  <c r="BK45" i="5"/>
  <c r="BK47" i="5"/>
  <c r="BK49" i="5"/>
  <c r="BK51" i="5"/>
  <c r="BK53" i="5"/>
  <c r="BK55" i="5"/>
  <c r="BK57" i="5"/>
  <c r="BK59" i="5"/>
  <c r="BK61" i="5"/>
  <c r="BK63" i="5"/>
  <c r="BK67" i="5"/>
  <c r="BK69" i="5"/>
  <c r="BK71" i="5"/>
  <c r="BK73" i="5"/>
  <c r="BK75" i="5"/>
  <c r="BK77" i="5"/>
  <c r="BK79" i="5"/>
  <c r="BK81" i="5"/>
  <c r="BK83" i="5"/>
  <c r="BK58" i="5"/>
  <c r="BK60" i="5"/>
  <c r="BK62" i="5"/>
  <c r="BK64" i="5"/>
  <c r="BK66" i="5"/>
  <c r="BK68" i="5"/>
  <c r="BK70" i="5"/>
  <c r="BK72" i="5"/>
  <c r="BK76" i="5"/>
  <c r="BK78" i="5"/>
  <c r="BK80" i="5"/>
  <c r="BK82" i="5"/>
  <c r="BW9" i="5"/>
  <c r="BW11" i="5"/>
  <c r="BW13" i="5"/>
  <c r="BW15" i="5"/>
  <c r="BX7" i="5"/>
  <c r="BW10" i="5"/>
  <c r="BW12" i="5"/>
  <c r="BW14" i="5"/>
  <c r="BW16" i="5"/>
  <c r="BW17" i="5"/>
  <c r="BW19" i="5"/>
  <c r="BW23" i="5"/>
  <c r="BW25" i="5"/>
  <c r="BW26" i="5"/>
  <c r="BW28" i="5"/>
  <c r="BW30" i="5"/>
  <c r="BW18" i="5"/>
  <c r="BW20" i="5"/>
  <c r="BW22" i="5"/>
  <c r="BW24" i="5"/>
  <c r="BW27" i="5"/>
  <c r="BW29" i="5"/>
  <c r="BW31" i="5"/>
  <c r="BW34" i="5"/>
  <c r="BW36" i="5"/>
  <c r="BW38" i="5"/>
  <c r="BW40" i="5"/>
  <c r="BW41" i="5"/>
  <c r="BW43" i="5"/>
  <c r="BW45" i="5"/>
  <c r="BW47" i="5"/>
  <c r="BW49" i="5"/>
  <c r="BW51" i="5"/>
  <c r="BW53" i="5"/>
  <c r="BW55" i="5"/>
  <c r="BW57" i="5"/>
  <c r="BW33" i="5"/>
  <c r="BW35" i="5"/>
  <c r="BW37" i="5"/>
  <c r="BW39" i="5"/>
  <c r="BW42" i="5"/>
  <c r="BW44" i="5"/>
  <c r="BW46" i="5"/>
  <c r="BW48" i="5"/>
  <c r="BW50" i="5"/>
  <c r="BW52" i="5"/>
  <c r="BW54" i="5"/>
  <c r="BW58" i="5"/>
  <c r="BW60" i="5"/>
  <c r="BW62" i="5"/>
  <c r="BW64" i="5"/>
  <c r="BW66" i="5"/>
  <c r="BW68" i="5"/>
  <c r="BW70" i="5"/>
  <c r="BW72" i="5"/>
  <c r="BW76" i="5"/>
  <c r="BW78" i="5"/>
  <c r="BW80" i="5"/>
  <c r="BW82" i="5"/>
  <c r="BW59" i="5"/>
  <c r="BW61" i="5"/>
  <c r="BW63" i="5"/>
  <c r="BW67" i="5"/>
  <c r="BW69" i="5"/>
  <c r="BW71" i="5"/>
  <c r="BW73" i="5"/>
  <c r="BW75" i="5"/>
  <c r="BW77" i="5"/>
  <c r="BW79" i="5"/>
  <c r="BW81" i="5"/>
  <c r="BW83" i="5"/>
  <c r="AJ74" i="5"/>
  <c r="AJ32" i="5"/>
  <c r="AJ21" i="5"/>
  <c r="AI90" i="5"/>
  <c r="V94" i="5" s="1"/>
  <c r="BU90" i="5"/>
  <c r="U92" i="5" s="1"/>
  <c r="BJ74" i="5"/>
  <c r="BJ32" i="5"/>
  <c r="BJ21" i="5"/>
  <c r="AV65" i="5"/>
  <c r="AV74" i="5"/>
  <c r="AV56" i="5"/>
  <c r="AV8" i="5"/>
  <c r="BV56" i="5"/>
  <c r="BV32" i="5"/>
  <c r="BV21" i="5"/>
  <c r="AW9" i="5"/>
  <c r="AW11" i="5"/>
  <c r="AW13" i="5"/>
  <c r="AW15" i="5"/>
  <c r="AW17" i="5"/>
  <c r="AX7" i="5"/>
  <c r="AW10" i="5"/>
  <c r="AW12" i="5"/>
  <c r="AW14" i="5"/>
  <c r="AW16" i="5"/>
  <c r="AW19" i="5"/>
  <c r="AW23" i="5"/>
  <c r="AW25" i="5"/>
  <c r="AW26" i="5"/>
  <c r="AW28" i="5"/>
  <c r="AW30" i="5"/>
  <c r="AW18" i="5"/>
  <c r="AW20" i="5"/>
  <c r="AW22" i="5"/>
  <c r="AW24" i="5"/>
  <c r="AW27" i="5"/>
  <c r="AW29" i="5"/>
  <c r="AW31" i="5"/>
  <c r="AW34" i="5"/>
  <c r="AW36" i="5"/>
  <c r="AW38" i="5"/>
  <c r="AW40" i="5"/>
  <c r="AW41" i="5"/>
  <c r="AW43" i="5"/>
  <c r="AW45" i="5"/>
  <c r="AW47" i="5"/>
  <c r="AW49" i="5"/>
  <c r="AW51" i="5"/>
  <c r="AW53" i="5"/>
  <c r="AW55" i="5"/>
  <c r="AW57" i="5"/>
  <c r="AW33" i="5"/>
  <c r="AW35" i="5"/>
  <c r="AW37" i="5"/>
  <c r="AW39" i="5"/>
  <c r="AW42" i="5"/>
  <c r="AW44" i="5"/>
  <c r="AW46" i="5"/>
  <c r="AW48" i="5"/>
  <c r="AW50" i="5"/>
  <c r="AW52" i="5"/>
  <c r="AW54" i="5"/>
  <c r="AW58" i="5"/>
  <c r="AW60" i="5"/>
  <c r="AW62" i="5"/>
  <c r="AW64" i="5"/>
  <c r="AW66" i="5"/>
  <c r="AW68" i="5"/>
  <c r="AW70" i="5"/>
  <c r="AW72" i="5"/>
  <c r="AW76" i="5"/>
  <c r="AW78" i="5"/>
  <c r="AW80" i="5"/>
  <c r="AW82" i="5"/>
  <c r="AW59" i="5"/>
  <c r="AW61" i="5"/>
  <c r="AW63" i="5"/>
  <c r="AW67" i="5"/>
  <c r="AW69" i="5"/>
  <c r="AW71" i="5"/>
  <c r="AW73" i="5"/>
  <c r="AW75" i="5"/>
  <c r="AW77" i="5"/>
  <c r="AW79" i="5"/>
  <c r="AW81" i="5"/>
  <c r="AW83" i="5"/>
  <c r="BI90" i="5"/>
  <c r="V91" i="5" s="1"/>
  <c r="AJ65" i="5"/>
  <c r="AJ56" i="5"/>
  <c r="AJ8" i="5"/>
  <c r="BJ65" i="5"/>
  <c r="BJ56" i="5"/>
  <c r="BJ8" i="5"/>
  <c r="AV32" i="5"/>
  <c r="AV21" i="5"/>
  <c r="BV65" i="5"/>
  <c r="BV74" i="5"/>
  <c r="BV8" i="5"/>
  <c r="BJ90" i="5" l="1"/>
  <c r="W91" i="5" s="1"/>
  <c r="BY7" i="5"/>
  <c r="BX10" i="5"/>
  <c r="BX12" i="5"/>
  <c r="BX14" i="5"/>
  <c r="BX16" i="5"/>
  <c r="BX9" i="5"/>
  <c r="BX11" i="5"/>
  <c r="BX13" i="5"/>
  <c r="BX15" i="5"/>
  <c r="BX17" i="5"/>
  <c r="BX18" i="5"/>
  <c r="BX20" i="5"/>
  <c r="BX22" i="5"/>
  <c r="BX24" i="5"/>
  <c r="BX27" i="5"/>
  <c r="BX29" i="5"/>
  <c r="BX19" i="5"/>
  <c r="BX23" i="5"/>
  <c r="BX25" i="5"/>
  <c r="BX26" i="5"/>
  <c r="BX28" i="5"/>
  <c r="BX30" i="5"/>
  <c r="BX33" i="5"/>
  <c r="BX35" i="5"/>
  <c r="BX37" i="5"/>
  <c r="BX39" i="5"/>
  <c r="BX42" i="5"/>
  <c r="BX44" i="5"/>
  <c r="BX46" i="5"/>
  <c r="BX48" i="5"/>
  <c r="BX50" i="5"/>
  <c r="BX52" i="5"/>
  <c r="BX54" i="5"/>
  <c r="BX31" i="5"/>
  <c r="BX34" i="5"/>
  <c r="BX36" i="5"/>
  <c r="BX38" i="5"/>
  <c r="BX40" i="5"/>
  <c r="BX41" i="5"/>
  <c r="BX43" i="5"/>
  <c r="BX45" i="5"/>
  <c r="BX47" i="5"/>
  <c r="BX49" i="5"/>
  <c r="BX51" i="5"/>
  <c r="BX53" i="5"/>
  <c r="BX55" i="5"/>
  <c r="BX57" i="5"/>
  <c r="BX59" i="5"/>
  <c r="BX61" i="5"/>
  <c r="BX63" i="5"/>
  <c r="BX67" i="5"/>
  <c r="BX69" i="5"/>
  <c r="BX71" i="5"/>
  <c r="BX73" i="5"/>
  <c r="BX75" i="5"/>
  <c r="BX77" i="5"/>
  <c r="BX79" i="5"/>
  <c r="BX81" i="5"/>
  <c r="BX83" i="5"/>
  <c r="BX58" i="5"/>
  <c r="BX60" i="5"/>
  <c r="BX62" i="5"/>
  <c r="BX64" i="5"/>
  <c r="BX66" i="5"/>
  <c r="BX68" i="5"/>
  <c r="BX70" i="5"/>
  <c r="BX72" i="5"/>
  <c r="BX76" i="5"/>
  <c r="BX78" i="5"/>
  <c r="BX80" i="5"/>
  <c r="BX82" i="5"/>
  <c r="AM7" i="5"/>
  <c r="AL9" i="5"/>
  <c r="AL11" i="5"/>
  <c r="AL13" i="5"/>
  <c r="AL15" i="5"/>
  <c r="AL17" i="5"/>
  <c r="AL10" i="5"/>
  <c r="AL12" i="5"/>
  <c r="AL14" i="5"/>
  <c r="AL16" i="5"/>
  <c r="AL19" i="5"/>
  <c r="AL23" i="5"/>
  <c r="AL25" i="5"/>
  <c r="AL26" i="5"/>
  <c r="AL28" i="5"/>
  <c r="AL30" i="5"/>
  <c r="AL18" i="5"/>
  <c r="AL20" i="5"/>
  <c r="AL22" i="5"/>
  <c r="AL24" i="5"/>
  <c r="AL27" i="5"/>
  <c r="AL29" i="5"/>
  <c r="AL31" i="5"/>
  <c r="AL34" i="5"/>
  <c r="AL36" i="5"/>
  <c r="AL38" i="5"/>
  <c r="AL40" i="5"/>
  <c r="AL41" i="5"/>
  <c r="AL43" i="5"/>
  <c r="AL45" i="5"/>
  <c r="AL47" i="5"/>
  <c r="AL49" i="5"/>
  <c r="AL51" i="5"/>
  <c r="AL53" i="5"/>
  <c r="AL55" i="5"/>
  <c r="AL57" i="5"/>
  <c r="AL33" i="5"/>
  <c r="AL35" i="5"/>
  <c r="AL37" i="5"/>
  <c r="AL39" i="5"/>
  <c r="AL42" i="5"/>
  <c r="AL44" i="5"/>
  <c r="AL46" i="5"/>
  <c r="AL48" i="5"/>
  <c r="AL50" i="5"/>
  <c r="AL52" i="5"/>
  <c r="AL54" i="5"/>
  <c r="AL58" i="5"/>
  <c r="AL60" i="5"/>
  <c r="AL62" i="5"/>
  <c r="AL64" i="5"/>
  <c r="AL66" i="5"/>
  <c r="AL68" i="5"/>
  <c r="AL70" i="5"/>
  <c r="AL72" i="5"/>
  <c r="AL76" i="5"/>
  <c r="AL78" i="5"/>
  <c r="AL80" i="5"/>
  <c r="AL82" i="5"/>
  <c r="AL59" i="5"/>
  <c r="AL61" i="5"/>
  <c r="AL63" i="5"/>
  <c r="AL67" i="5"/>
  <c r="AL69" i="5"/>
  <c r="AL71" i="5"/>
  <c r="AL73" i="5"/>
  <c r="AL75" i="5"/>
  <c r="AL77" i="5"/>
  <c r="AL79" i="5"/>
  <c r="AL81" i="5"/>
  <c r="AL83" i="5"/>
  <c r="BV90" i="5"/>
  <c r="V92" i="5" s="1"/>
  <c r="AJ90" i="5"/>
  <c r="W94" i="5" s="1"/>
  <c r="AW74" i="5"/>
  <c r="AW32" i="5"/>
  <c r="AW21" i="5"/>
  <c r="AW8" i="5"/>
  <c r="AV90" i="5"/>
  <c r="V95" i="5" s="1"/>
  <c r="BW74" i="5"/>
  <c r="BW32" i="5"/>
  <c r="BW21" i="5"/>
  <c r="BW8" i="5"/>
  <c r="BK65" i="5"/>
  <c r="BK32" i="5"/>
  <c r="BK8" i="5"/>
  <c r="AK21" i="5"/>
  <c r="AY7" i="5"/>
  <c r="AX10" i="5"/>
  <c r="AX12" i="5"/>
  <c r="AX14" i="5"/>
  <c r="AX16" i="5"/>
  <c r="AX9" i="5"/>
  <c r="AX11" i="5"/>
  <c r="AX13" i="5"/>
  <c r="AX15" i="5"/>
  <c r="AX17" i="5"/>
  <c r="AX18" i="5"/>
  <c r="AX20" i="5"/>
  <c r="AX22" i="5"/>
  <c r="AX24" i="5"/>
  <c r="AX27" i="5"/>
  <c r="AX29" i="5"/>
  <c r="AX19" i="5"/>
  <c r="AX23" i="5"/>
  <c r="AX25" i="5"/>
  <c r="AX26" i="5"/>
  <c r="AX28" i="5"/>
  <c r="AX30" i="5"/>
  <c r="AX31" i="5"/>
  <c r="AX33" i="5"/>
  <c r="AX35" i="5"/>
  <c r="AX37" i="5"/>
  <c r="AX39" i="5"/>
  <c r="AX42" i="5"/>
  <c r="AX44" i="5"/>
  <c r="AX46" i="5"/>
  <c r="AX48" i="5"/>
  <c r="AX50" i="5"/>
  <c r="AX52" i="5"/>
  <c r="AX54" i="5"/>
  <c r="AX58" i="5"/>
  <c r="AX34" i="5"/>
  <c r="AX36" i="5"/>
  <c r="AX38" i="5"/>
  <c r="AX40" i="5"/>
  <c r="AX41" i="5"/>
  <c r="AX43" i="5"/>
  <c r="AX45" i="5"/>
  <c r="AX47" i="5"/>
  <c r="AX49" i="5"/>
  <c r="AX51" i="5"/>
  <c r="AX53" i="5"/>
  <c r="AX55" i="5"/>
  <c r="AX57" i="5"/>
  <c r="AX59" i="5"/>
  <c r="AX61" i="5"/>
  <c r="AX63" i="5"/>
  <c r="AX67" i="5"/>
  <c r="AX69" i="5"/>
  <c r="AX71" i="5"/>
  <c r="AX73" i="5"/>
  <c r="AX75" i="5"/>
  <c r="AX77" i="5"/>
  <c r="AX79" i="5"/>
  <c r="AX81" i="5"/>
  <c r="AX83" i="5"/>
  <c r="AX60" i="5"/>
  <c r="AX62" i="5"/>
  <c r="AX64" i="5"/>
  <c r="AX66" i="5"/>
  <c r="AX68" i="5"/>
  <c r="AX70" i="5"/>
  <c r="AX72" i="5"/>
  <c r="AX76" i="5"/>
  <c r="AX78" i="5"/>
  <c r="AX80" i="5"/>
  <c r="AX82" i="5"/>
  <c r="BM7" i="5"/>
  <c r="BL9" i="5"/>
  <c r="BL11" i="5"/>
  <c r="BL13" i="5"/>
  <c r="BL15" i="5"/>
  <c r="BL10" i="5"/>
  <c r="BL12" i="5"/>
  <c r="BL14" i="5"/>
  <c r="BL16" i="5"/>
  <c r="BL17" i="5"/>
  <c r="BL19" i="5"/>
  <c r="BL23" i="5"/>
  <c r="BL25" i="5"/>
  <c r="BL26" i="5"/>
  <c r="BL28" i="5"/>
  <c r="BL30" i="5"/>
  <c r="BL18" i="5"/>
  <c r="BL20" i="5"/>
  <c r="BL22" i="5"/>
  <c r="BL24" i="5"/>
  <c r="BL27" i="5"/>
  <c r="BL29" i="5"/>
  <c r="BL31" i="5"/>
  <c r="BL34" i="5"/>
  <c r="BL36" i="5"/>
  <c r="BL38" i="5"/>
  <c r="BL40" i="5"/>
  <c r="BL41" i="5"/>
  <c r="BL43" i="5"/>
  <c r="BL45" i="5"/>
  <c r="BL47" i="5"/>
  <c r="BL49" i="5"/>
  <c r="BL51" i="5"/>
  <c r="BL53" i="5"/>
  <c r="BL55" i="5"/>
  <c r="BL57" i="5"/>
  <c r="BL33" i="5"/>
  <c r="BL35" i="5"/>
  <c r="BL37" i="5"/>
  <c r="BL39" i="5"/>
  <c r="BL42" i="5"/>
  <c r="BL44" i="5"/>
  <c r="BL46" i="5"/>
  <c r="BL48" i="5"/>
  <c r="BL50" i="5"/>
  <c r="BL52" i="5"/>
  <c r="BL54" i="5"/>
  <c r="BL58" i="5"/>
  <c r="BL60" i="5"/>
  <c r="BL62" i="5"/>
  <c r="BL64" i="5"/>
  <c r="BL66" i="5"/>
  <c r="BL68" i="5"/>
  <c r="BL70" i="5"/>
  <c r="BL72" i="5"/>
  <c r="BL76" i="5"/>
  <c r="BL78" i="5"/>
  <c r="BL80" i="5"/>
  <c r="BL82" i="5"/>
  <c r="BL59" i="5"/>
  <c r="BL61" i="5"/>
  <c r="BL63" i="5"/>
  <c r="BL67" i="5"/>
  <c r="BL69" i="5"/>
  <c r="BL71" i="5"/>
  <c r="BL73" i="5"/>
  <c r="BL75" i="5"/>
  <c r="BL77" i="5"/>
  <c r="BL79" i="5"/>
  <c r="BL81" i="5"/>
  <c r="BL83" i="5"/>
  <c r="AW65" i="5"/>
  <c r="AW56" i="5"/>
  <c r="BW65" i="5"/>
  <c r="BW56" i="5"/>
  <c r="BK74" i="5"/>
  <c r="BK56" i="5"/>
  <c r="BK21" i="5"/>
  <c r="AK65" i="5"/>
  <c r="AK74" i="5"/>
  <c r="AK56" i="5"/>
  <c r="AK32" i="5"/>
  <c r="AK8" i="5"/>
  <c r="AK90" i="5" l="1"/>
  <c r="X94" i="5" s="1"/>
  <c r="BM10" i="5"/>
  <c r="BM12" i="5"/>
  <c r="BM14" i="5"/>
  <c r="BM16" i="5"/>
  <c r="BM9" i="5"/>
  <c r="BM11" i="5"/>
  <c r="BM13" i="5"/>
  <c r="BM15" i="5"/>
  <c r="BM17" i="5"/>
  <c r="BM18" i="5"/>
  <c r="BM20" i="5"/>
  <c r="BM22" i="5"/>
  <c r="BM24" i="5"/>
  <c r="BM27" i="5"/>
  <c r="BM29" i="5"/>
  <c r="BM19" i="5"/>
  <c r="BM23" i="5"/>
  <c r="BM25" i="5"/>
  <c r="BM26" i="5"/>
  <c r="BM28" i="5"/>
  <c r="BM30" i="5"/>
  <c r="BM33" i="5"/>
  <c r="BM35" i="5"/>
  <c r="BM37" i="5"/>
  <c r="BM39" i="5"/>
  <c r="BM42" i="5"/>
  <c r="BM44" i="5"/>
  <c r="BM46" i="5"/>
  <c r="BM48" i="5"/>
  <c r="BM50" i="5"/>
  <c r="BM52" i="5"/>
  <c r="BM54" i="5"/>
  <c r="BM31" i="5"/>
  <c r="BM34" i="5"/>
  <c r="BM36" i="5"/>
  <c r="BM38" i="5"/>
  <c r="BM40" i="5"/>
  <c r="BM41" i="5"/>
  <c r="BM43" i="5"/>
  <c r="BM45" i="5"/>
  <c r="BM47" i="5"/>
  <c r="BM49" i="5"/>
  <c r="BM51" i="5"/>
  <c r="BM53" i="5"/>
  <c r="BM55" i="5"/>
  <c r="BM57" i="5"/>
  <c r="BM58" i="5"/>
  <c r="BM59" i="5"/>
  <c r="BM61" i="5"/>
  <c r="BM63" i="5"/>
  <c r="BM67" i="5"/>
  <c r="BM69" i="5"/>
  <c r="BM71" i="5"/>
  <c r="BM73" i="5"/>
  <c r="BM75" i="5"/>
  <c r="BM77" i="5"/>
  <c r="BM79" i="5"/>
  <c r="BM81" i="5"/>
  <c r="BM83" i="5"/>
  <c r="BM60" i="5"/>
  <c r="BM62" i="5"/>
  <c r="BM64" i="5"/>
  <c r="BM66" i="5"/>
  <c r="BM68" i="5"/>
  <c r="BM70" i="5"/>
  <c r="BM72" i="5"/>
  <c r="BM76" i="5"/>
  <c r="BM78" i="5"/>
  <c r="BM80" i="5"/>
  <c r="BM82" i="5"/>
  <c r="BY9" i="5"/>
  <c r="BY11" i="5"/>
  <c r="BY13" i="5"/>
  <c r="BY15" i="5"/>
  <c r="BZ7" i="5"/>
  <c r="BY10" i="5"/>
  <c r="BY12" i="5"/>
  <c r="BY14" i="5"/>
  <c r="BY16" i="5"/>
  <c r="BY19" i="5"/>
  <c r="BY23" i="5"/>
  <c r="BY25" i="5"/>
  <c r="BY26" i="5"/>
  <c r="BY28" i="5"/>
  <c r="BY30" i="5"/>
  <c r="BY17" i="5"/>
  <c r="BY18" i="5"/>
  <c r="BY20" i="5"/>
  <c r="BY22" i="5"/>
  <c r="BY24" i="5"/>
  <c r="BY27" i="5"/>
  <c r="BY29" i="5"/>
  <c r="BY31" i="5"/>
  <c r="BY34" i="5"/>
  <c r="BY36" i="5"/>
  <c r="BY38" i="5"/>
  <c r="BY40" i="5"/>
  <c r="BY41" i="5"/>
  <c r="BY43" i="5"/>
  <c r="BY45" i="5"/>
  <c r="BY47" i="5"/>
  <c r="BY49" i="5"/>
  <c r="BY51" i="5"/>
  <c r="BY53" i="5"/>
  <c r="BY55" i="5"/>
  <c r="BY57" i="5"/>
  <c r="BY33" i="5"/>
  <c r="BY35" i="5"/>
  <c r="BY37" i="5"/>
  <c r="BY39" i="5"/>
  <c r="BY42" i="5"/>
  <c r="BY44" i="5"/>
  <c r="BY46" i="5"/>
  <c r="BY48" i="5"/>
  <c r="BY50" i="5"/>
  <c r="BY52" i="5"/>
  <c r="BY54" i="5"/>
  <c r="BY58" i="5"/>
  <c r="BY60" i="5"/>
  <c r="BY62" i="5"/>
  <c r="BY64" i="5"/>
  <c r="BY66" i="5"/>
  <c r="BY68" i="5"/>
  <c r="BY70" i="5"/>
  <c r="BY72" i="5"/>
  <c r="BY76" i="5"/>
  <c r="BY78" i="5"/>
  <c r="BY80" i="5"/>
  <c r="BY82" i="5"/>
  <c r="BY59" i="5"/>
  <c r="BY61" i="5"/>
  <c r="BY63" i="5"/>
  <c r="BY67" i="5"/>
  <c r="BY69" i="5"/>
  <c r="BY71" i="5"/>
  <c r="BY73" i="5"/>
  <c r="BY75" i="5"/>
  <c r="BY77" i="5"/>
  <c r="BY79" i="5"/>
  <c r="BY81" i="5"/>
  <c r="BY83" i="5"/>
  <c r="BL74" i="5"/>
  <c r="BL32" i="5"/>
  <c r="BL21" i="5"/>
  <c r="AX65" i="5"/>
  <c r="AX74" i="5"/>
  <c r="AX56" i="5"/>
  <c r="AX32" i="5"/>
  <c r="AX8" i="5"/>
  <c r="BW90" i="5"/>
  <c r="W92" i="5" s="1"/>
  <c r="AL65" i="5"/>
  <c r="AL56" i="5"/>
  <c r="AL8" i="5"/>
  <c r="BX74" i="5"/>
  <c r="BX56" i="5"/>
  <c r="BX32" i="5"/>
  <c r="BX21" i="5"/>
  <c r="AY9" i="5"/>
  <c r="AY11" i="5"/>
  <c r="AY13" i="5"/>
  <c r="AY15" i="5"/>
  <c r="AY17" i="5"/>
  <c r="AZ7" i="5"/>
  <c r="AY10" i="5"/>
  <c r="AY12" i="5"/>
  <c r="AY14" i="5"/>
  <c r="AY16" i="5"/>
  <c r="AY19" i="5"/>
  <c r="AY23" i="5"/>
  <c r="AY25" i="5"/>
  <c r="AY26" i="5"/>
  <c r="AY28" i="5"/>
  <c r="AY30" i="5"/>
  <c r="AY18" i="5"/>
  <c r="AY20" i="5"/>
  <c r="AY22" i="5"/>
  <c r="AY24" i="5"/>
  <c r="AY27" i="5"/>
  <c r="AY29" i="5"/>
  <c r="AY31" i="5"/>
  <c r="AY34" i="5"/>
  <c r="AY36" i="5"/>
  <c r="AY38" i="5"/>
  <c r="AY40" i="5"/>
  <c r="AY41" i="5"/>
  <c r="AY43" i="5"/>
  <c r="AY45" i="5"/>
  <c r="AY47" i="5"/>
  <c r="AY49" i="5"/>
  <c r="AY51" i="5"/>
  <c r="AY53" i="5"/>
  <c r="AY55" i="5"/>
  <c r="AY57" i="5"/>
  <c r="AY33" i="5"/>
  <c r="AY35" i="5"/>
  <c r="AY37" i="5"/>
  <c r="AY39" i="5"/>
  <c r="AY42" i="5"/>
  <c r="AY44" i="5"/>
  <c r="AY46" i="5"/>
  <c r="AY48" i="5"/>
  <c r="AY50" i="5"/>
  <c r="AY52" i="5"/>
  <c r="AY54" i="5"/>
  <c r="AY58" i="5"/>
  <c r="AY60" i="5"/>
  <c r="AY62" i="5"/>
  <c r="AY64" i="5"/>
  <c r="AY66" i="5"/>
  <c r="AY68" i="5"/>
  <c r="AY70" i="5"/>
  <c r="AY72" i="5"/>
  <c r="AY76" i="5"/>
  <c r="AY78" i="5"/>
  <c r="AY80" i="5"/>
  <c r="AY82" i="5"/>
  <c r="AY59" i="5"/>
  <c r="AY61" i="5"/>
  <c r="AY63" i="5"/>
  <c r="AY67" i="5"/>
  <c r="AY69" i="5"/>
  <c r="AY71" i="5"/>
  <c r="AY73" i="5"/>
  <c r="AY75" i="5"/>
  <c r="AY77" i="5"/>
  <c r="AY79" i="5"/>
  <c r="AY81" i="5"/>
  <c r="AY83" i="5"/>
  <c r="AM10" i="5"/>
  <c r="AM12" i="5"/>
  <c r="AM14" i="5"/>
  <c r="AM16" i="5"/>
  <c r="AM9" i="5"/>
  <c r="AM11" i="5"/>
  <c r="AM13" i="5"/>
  <c r="AM15" i="5"/>
  <c r="AM17" i="5"/>
  <c r="AM18" i="5"/>
  <c r="AM20" i="5"/>
  <c r="AM22" i="5"/>
  <c r="AM24" i="5"/>
  <c r="AM27" i="5"/>
  <c r="AM29" i="5"/>
  <c r="AM31" i="5"/>
  <c r="AM19" i="5"/>
  <c r="AM23" i="5"/>
  <c r="AM25" i="5"/>
  <c r="AM26" i="5"/>
  <c r="AM28" i="5"/>
  <c r="AM30" i="5"/>
  <c r="AM33" i="5"/>
  <c r="AM35" i="5"/>
  <c r="AM37" i="5"/>
  <c r="AM39" i="5"/>
  <c r="AM42" i="5"/>
  <c r="AM44" i="5"/>
  <c r="AM46" i="5"/>
  <c r="AM48" i="5"/>
  <c r="AM50" i="5"/>
  <c r="AM52" i="5"/>
  <c r="AM54" i="5"/>
  <c r="AM58" i="5"/>
  <c r="AM34" i="5"/>
  <c r="AM36" i="5"/>
  <c r="AM38" i="5"/>
  <c r="AM40" i="5"/>
  <c r="AM41" i="5"/>
  <c r="AM43" i="5"/>
  <c r="AM45" i="5"/>
  <c r="AM47" i="5"/>
  <c r="AM49" i="5"/>
  <c r="AM51" i="5"/>
  <c r="AM53" i="5"/>
  <c r="AM55" i="5"/>
  <c r="AM57" i="5"/>
  <c r="AM59" i="5"/>
  <c r="AM61" i="5"/>
  <c r="AM63" i="5"/>
  <c r="AM67" i="5"/>
  <c r="AM69" i="5"/>
  <c r="AM71" i="5"/>
  <c r="AM73" i="5"/>
  <c r="AM75" i="5"/>
  <c r="AM77" i="5"/>
  <c r="AM79" i="5"/>
  <c r="AM81" i="5"/>
  <c r="AM83" i="5"/>
  <c r="AM60" i="5"/>
  <c r="AM62" i="5"/>
  <c r="AM64" i="5"/>
  <c r="AM66" i="5"/>
  <c r="AM68" i="5"/>
  <c r="AM70" i="5"/>
  <c r="AM72" i="5"/>
  <c r="AM76" i="5"/>
  <c r="AM78" i="5"/>
  <c r="AM80" i="5"/>
  <c r="AM82" i="5"/>
  <c r="BL65" i="5"/>
  <c r="BL56" i="5"/>
  <c r="BL8" i="5"/>
  <c r="AX21" i="5"/>
  <c r="BK90" i="5"/>
  <c r="X91" i="5" s="1"/>
  <c r="AW90" i="5"/>
  <c r="W95" i="5" s="1"/>
  <c r="AL74" i="5"/>
  <c r="AL32" i="5"/>
  <c r="AL21" i="5"/>
  <c r="BX65" i="5"/>
  <c r="BX8" i="5"/>
  <c r="AZ10" i="5" l="1"/>
  <c r="AZ12" i="5"/>
  <c r="AZ14" i="5"/>
  <c r="AZ16" i="5"/>
  <c r="AZ9" i="5"/>
  <c r="AZ11" i="5"/>
  <c r="AZ13" i="5"/>
  <c r="AZ15" i="5"/>
  <c r="AZ17" i="5"/>
  <c r="AZ18" i="5"/>
  <c r="AZ20" i="5"/>
  <c r="AZ22" i="5"/>
  <c r="AZ24" i="5"/>
  <c r="AZ27" i="5"/>
  <c r="AZ29" i="5"/>
  <c r="AZ19" i="5"/>
  <c r="AZ23" i="5"/>
  <c r="AZ25" i="5"/>
  <c r="AZ26" i="5"/>
  <c r="AZ28" i="5"/>
  <c r="AZ30" i="5"/>
  <c r="AZ33" i="5"/>
  <c r="AZ35" i="5"/>
  <c r="AZ37" i="5"/>
  <c r="AZ39" i="5"/>
  <c r="AZ42" i="5"/>
  <c r="AZ44" i="5"/>
  <c r="AZ46" i="5"/>
  <c r="AZ48" i="5"/>
  <c r="AZ50" i="5"/>
  <c r="AZ52" i="5"/>
  <c r="AZ54" i="5"/>
  <c r="AZ58" i="5"/>
  <c r="AZ31" i="5"/>
  <c r="AZ34" i="5"/>
  <c r="AZ36" i="5"/>
  <c r="AZ38" i="5"/>
  <c r="AZ40" i="5"/>
  <c r="AZ41" i="5"/>
  <c r="AZ43" i="5"/>
  <c r="AZ45" i="5"/>
  <c r="AZ47" i="5"/>
  <c r="AZ49" i="5"/>
  <c r="AZ51" i="5"/>
  <c r="AZ53" i="5"/>
  <c r="AZ55" i="5"/>
  <c r="AZ57" i="5"/>
  <c r="AZ59" i="5"/>
  <c r="AZ61" i="5"/>
  <c r="AZ63" i="5"/>
  <c r="AZ67" i="5"/>
  <c r="AZ69" i="5"/>
  <c r="AZ71" i="5"/>
  <c r="AZ73" i="5"/>
  <c r="AZ75" i="5"/>
  <c r="AZ77" i="5"/>
  <c r="AZ79" i="5"/>
  <c r="AZ81" i="5"/>
  <c r="AZ83" i="5"/>
  <c r="AZ60" i="5"/>
  <c r="AZ62" i="5"/>
  <c r="AZ64" i="5"/>
  <c r="AZ66" i="5"/>
  <c r="AZ68" i="5"/>
  <c r="AZ70" i="5"/>
  <c r="AZ72" i="5"/>
  <c r="AZ76" i="5"/>
  <c r="AZ78" i="5"/>
  <c r="AZ80" i="5"/>
  <c r="AZ82" i="5"/>
  <c r="BZ10" i="5"/>
  <c r="BZ12" i="5"/>
  <c r="BZ14" i="5"/>
  <c r="BZ16" i="5"/>
  <c r="BZ9" i="5"/>
  <c r="BZ11" i="5"/>
  <c r="BZ13" i="5"/>
  <c r="BZ15" i="5"/>
  <c r="BZ17" i="5"/>
  <c r="BZ18" i="5"/>
  <c r="BZ20" i="5"/>
  <c r="BZ22" i="5"/>
  <c r="BZ24" i="5"/>
  <c r="BZ27" i="5"/>
  <c r="BZ29" i="5"/>
  <c r="BZ19" i="5"/>
  <c r="BZ23" i="5"/>
  <c r="BZ25" i="5"/>
  <c r="BZ26" i="5"/>
  <c r="BZ28" i="5"/>
  <c r="BZ30" i="5"/>
  <c r="BZ33" i="5"/>
  <c r="BZ35" i="5"/>
  <c r="BZ37" i="5"/>
  <c r="BZ39" i="5"/>
  <c r="BZ42" i="5"/>
  <c r="BZ44" i="5"/>
  <c r="BZ46" i="5"/>
  <c r="BZ48" i="5"/>
  <c r="BZ50" i="5"/>
  <c r="BZ52" i="5"/>
  <c r="BZ54" i="5"/>
  <c r="BZ31" i="5"/>
  <c r="BZ34" i="5"/>
  <c r="BZ36" i="5"/>
  <c r="BZ38" i="5"/>
  <c r="BZ40" i="5"/>
  <c r="BZ41" i="5"/>
  <c r="BZ43" i="5"/>
  <c r="BZ45" i="5"/>
  <c r="BZ47" i="5"/>
  <c r="BZ49" i="5"/>
  <c r="BZ51" i="5"/>
  <c r="BZ53" i="5"/>
  <c r="BZ55" i="5"/>
  <c r="BZ57" i="5"/>
  <c r="BZ58" i="5"/>
  <c r="BZ59" i="5"/>
  <c r="BZ61" i="5"/>
  <c r="BZ63" i="5"/>
  <c r="BZ67" i="5"/>
  <c r="BZ69" i="5"/>
  <c r="BZ71" i="5"/>
  <c r="BZ73" i="5"/>
  <c r="BZ75" i="5"/>
  <c r="BZ77" i="5"/>
  <c r="BZ79" i="5"/>
  <c r="BZ81" i="5"/>
  <c r="BZ83" i="5"/>
  <c r="BZ60" i="5"/>
  <c r="BZ62" i="5"/>
  <c r="BZ64" i="5"/>
  <c r="BZ66" i="5"/>
  <c r="BZ68" i="5"/>
  <c r="BZ70" i="5"/>
  <c r="BZ72" i="5"/>
  <c r="BZ76" i="5"/>
  <c r="BZ78" i="5"/>
  <c r="BZ80" i="5"/>
  <c r="BZ82" i="5"/>
  <c r="BX90" i="5"/>
  <c r="X92" i="5" s="1"/>
  <c r="BL90" i="5"/>
  <c r="Y91" i="5" s="1"/>
  <c r="AM65" i="5"/>
  <c r="AM74" i="5"/>
  <c r="AM56" i="5"/>
  <c r="AM32" i="5"/>
  <c r="AM8" i="5"/>
  <c r="AY65" i="5"/>
  <c r="AY56" i="5"/>
  <c r="AL90" i="5"/>
  <c r="Y94" i="5" s="1"/>
  <c r="AX90" i="5"/>
  <c r="X95" i="5" s="1"/>
  <c r="BY74" i="5"/>
  <c r="BY32" i="5"/>
  <c r="BY21" i="5"/>
  <c r="BY8" i="5"/>
  <c r="BM65" i="5"/>
  <c r="BM74" i="5"/>
  <c r="BM8" i="5"/>
  <c r="AM21" i="5"/>
  <c r="AY74" i="5"/>
  <c r="AY32" i="5"/>
  <c r="AY21" i="5"/>
  <c r="AY8" i="5"/>
  <c r="BY65" i="5"/>
  <c r="BY56" i="5"/>
  <c r="BM56" i="5"/>
  <c r="BM32" i="5"/>
  <c r="BM21" i="5"/>
  <c r="AY90" i="5" l="1"/>
  <c r="Y95" i="5" s="1"/>
  <c r="BY90" i="5"/>
  <c r="Y92" i="5" s="1"/>
  <c r="AM90" i="5"/>
  <c r="Z94" i="5" s="1"/>
  <c r="C94" i="5" s="1"/>
  <c r="BZ65" i="5"/>
  <c r="BZ74" i="5"/>
  <c r="BZ8" i="5"/>
  <c r="AZ65" i="5"/>
  <c r="AZ74" i="5"/>
  <c r="AZ56" i="5"/>
  <c r="AZ8" i="5"/>
  <c r="BM90" i="5"/>
  <c r="Z91" i="5" s="1"/>
  <c r="C91" i="5" s="1"/>
  <c r="BZ56" i="5"/>
  <c r="BZ32" i="5"/>
  <c r="BZ21" i="5"/>
  <c r="AZ32" i="5"/>
  <c r="AZ21" i="5"/>
  <c r="AZ90" i="5" l="1"/>
  <c r="Z95" i="5" s="1"/>
  <c r="C95" i="5" s="1"/>
  <c r="BZ90" i="5"/>
  <c r="Z92" i="5" s="1"/>
  <c r="C92" i="5" s="1"/>
</calcChain>
</file>

<file path=xl/sharedStrings.xml><?xml version="1.0" encoding="utf-8"?>
<sst xmlns="http://schemas.openxmlformats.org/spreadsheetml/2006/main" count="761" uniqueCount="405">
  <si>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</si>
  <si>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</si>
  <si>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</si>
  <si>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</si>
  <si>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</si>
  <si>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</si>
  <si>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</si>
  <si>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</si>
  <si>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</si>
  <si>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</si>
  <si>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</si>
  <si>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</si>
  <si>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</si>
  <si>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</si>
  <si>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</si>
  <si>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</si>
  <si>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</si>
  <si>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</si>
  <si>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</si>
  <si>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</si>
  <si>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</si>
  <si>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</si>
  <si>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</si>
  <si>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</si>
  <si>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</si>
  <si>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</si>
  <si>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</si>
  <si>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</si>
  <si>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</si>
  <si>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</si>
  <si>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</si>
  <si>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</si>
  <si>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</si>
  <si>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</si>
  <si>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</si>
  <si>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</si>
  <si>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</si>
  <si>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</si>
  <si>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</si>
  <si>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</si>
  <si>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</si>
  <si>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</si>
  <si>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</si>
  <si>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</si>
  <si>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</si>
  <si>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</si>
  <si>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</si>
  <si>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</si>
  <si>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</si>
  <si>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</si>
  <si>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</si>
  <si>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</si>
  <si>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</si>
  <si>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</si>
  <si>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</si>
  <si>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</si>
  <si>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</si>
  <si>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</si>
  <si>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</si>
  <si>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</si>
  <si>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</si>
  <si>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</si>
  <si>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</si>
  <si>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</si>
  <si>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</si>
  <si>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</si>
  <si>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</si>
  <si>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</si>
  <si>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</si>
  <si>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</si>
  <si>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</si>
  <si>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</si>
  <si>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</si>
  <si>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</si>
  <si>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</si>
  <si>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</si>
  <si>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</si>
  <si>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</si>
  <si>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</si>
  <si>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</si>
  <si>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</si>
  <si>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</si>
  <si>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</si>
  <si>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</si>
  <si>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</si>
  <si>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</si>
  <si>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</si>
  <si>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</si>
  <si>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</si>
  <si>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>І . ГРАФІК НАВЧАЛЬНОГО ПРОЦЕСУ</t>
  </si>
  <si>
    <t>І</t>
  </si>
  <si>
    <t>Теоретичне 
навчання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</si>
  <si>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</si>
  <si>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</si>
  <si>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</si>
  <si>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</si>
  <si>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</si>
  <si>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</si>
  <si>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Разом</t>
  </si>
  <si>
    <t>V. ПЛАН НАВЧАЛЬНОГО ПРОЦЕСУ</t>
  </si>
  <si>
    <t>НАЗВА НАВЧАЛЬНОЇ ДИСЦИПЛІНИ</t>
  </si>
  <si>
    <t>Кількість кредитів ЄКТС</t>
  </si>
  <si>
    <t>Кількість годин</t>
  </si>
  <si>
    <t>екзамени</t>
  </si>
  <si>
    <t>заліки</t>
  </si>
  <si>
    <t xml:space="preserve">курсова робота </t>
  </si>
  <si>
    <t>загальний обсяг</t>
  </si>
  <si>
    <t>аудиторних</t>
  </si>
  <si>
    <t>самостійна робота</t>
  </si>
  <si>
    <t>всього</t>
  </si>
  <si>
    <t>у тому числі:</t>
  </si>
  <si>
    <t>семестри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</si>
  <si>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</si>
  <si>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</si>
  <si>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</si>
  <si>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</si>
  <si>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</si>
  <si>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</si>
  <si>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</si>
  <si>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</si>
  <si>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</si>
  <si>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</si>
  <si>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</si>
  <si>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</si>
  <si>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</si>
  <si>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</si>
  <si>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</si>
  <si>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</si>
  <si>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</si>
  <si>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</si>
  <si>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</si>
  <si>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</si>
  <si>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</si>
  <si>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</si>
  <si>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</si>
  <si>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</si>
  <si>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</si>
  <si>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</si>
  <si>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</si>
  <si>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</si>
  <si>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</si>
  <si>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</si>
  <si>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</si>
  <si>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</si>
  <si>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</si>
  <si>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</si>
  <si>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</si>
  <si>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</si>
  <si>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</si>
  <si>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</si>
  <si>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</si>
  <si>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</si>
  <si>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</si>
  <si>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</si>
  <si>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</si>
  <si>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</si>
  <si>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</si>
  <si>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</si>
  <si>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</si>
  <si>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</si>
  <si>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</si>
  <si>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</si>
  <si>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</si>
  <si>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</si>
  <si>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</si>
  <si>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</si>
  <si>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</si>
  <si>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</si>
  <si>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</si>
  <si>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</si>
  <si>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</si>
  <si>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</si>
  <si>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</si>
  <si>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</si>
  <si>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</si>
  <si>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</si>
  <si>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</si>
  <si>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</si>
  <si>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</si>
  <si>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</si>
  <si>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</si>
  <si>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</si>
  <si>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</si>
  <si>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</si>
  <si>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</si>
  <si>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</si>
  <si>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</si>
  <si>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</si>
  <si>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</si>
  <si>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</si>
  <si>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</si>
  <si>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</si>
  <si>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</si>
  <si>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</si>
  <si>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</si>
  <si>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</si>
  <si>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</si>
  <si>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</si>
  <si>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</si>
  <si>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</si>
  <si>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</si>
  <si>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</si>
  <si>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</si>
  <si>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</si>
  <si>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</si>
  <si>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</si>
  <si>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</si>
  <si>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</si>
  <si>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</si>
  <si>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</si>
  <si>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</si>
  <si>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</si>
  <si>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</si>
  <si>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</si>
  <si>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</si>
  <si>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</si>
  <si>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</si>
  <si>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</si>
  <si>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</si>
  <si>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</si>
  <si>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</si>
  <si>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</si>
  <si>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</si>
  <si>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</si>
  <si>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</si>
  <si>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</si>
  <si>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</si>
  <si>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</si>
  <si>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</si>
  <si>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</si>
  <si>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</si>
  <si>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</si>
  <si>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</si>
  <si>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</si>
  <si>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</si>
  <si>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</si>
  <si>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</si>
  <si>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</si>
  <si>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</si>
  <si>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</si>
  <si>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</si>
  <si>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</si>
  <si>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</si>
  <si>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</si>
  <si>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</si>
  <si>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</si>
  <si>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</si>
  <si>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</si>
  <si>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</si>
  <si>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</si>
  <si>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</si>
  <si>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</si>
  <si>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</si>
  <si>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</si>
  <si>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</si>
  <si>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</si>
  <si>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</si>
  <si>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</si>
  <si>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</si>
  <si>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</si>
  <si>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</si>
  <si>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</si>
  <si>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</si>
  <si>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</si>
  <si>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</si>
  <si>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</si>
  <si>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</si>
  <si>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</si>
  <si>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</si>
  <si>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</si>
  <si>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</si>
  <si>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</si>
  <si>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</si>
  <si>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</si>
  <si>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</si>
  <si>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</si>
  <si>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</si>
  <si>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</si>
  <si>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</si>
  <si>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</si>
  <si>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</si>
  <si>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</si>
  <si>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</si>
  <si>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</si>
  <si>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</si>
  <si>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</si>
  <si>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</si>
  <si>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</si>
  <si>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</si>
  <si>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</si>
  <si>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</si>
  <si>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</si>
  <si>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</si>
  <si>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</si>
  <si>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 xml:space="preserve">Форма атестації </t>
  </si>
  <si>
    <t>ЗАТВЕРДЖЕНО</t>
  </si>
  <si>
    <t>Загальна кількість, із них: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</si>
  <si>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</si>
  <si>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</si>
  <si>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</si>
  <si>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</si>
  <si>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</si>
  <si>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1.2. ЦИКЛ ПРОФЕСІЙНОЇ ПІДГОТОВКИ</t>
  </si>
  <si>
    <t>Усього за обов'язковою частиною</t>
  </si>
  <si>
    <t>Освітня кваліфікація</t>
  </si>
  <si>
    <t xml:space="preserve">практичні, семінарські </t>
  </si>
  <si>
    <t>другий (магістерський)</t>
  </si>
  <si>
    <t xml:space="preserve">       II. ЗВЕДЕНІ ДАНІ ПРО БЮДЖЕТ ЧАСУ, тижні                                                                                </t>
  </si>
  <si>
    <t>ІІІ. ПРАКТИКА</t>
  </si>
  <si>
    <t xml:space="preserve">  IV.  АТЕСТАЦІЯ</t>
  </si>
  <si>
    <t>№ з/п</t>
  </si>
  <si>
    <t>Погоджено:</t>
  </si>
  <si>
    <t>Т</t>
  </si>
  <si>
    <t>С</t>
  </si>
  <si>
    <t>А</t>
  </si>
  <si>
    <t>ВР</t>
  </si>
  <si>
    <t>Захист кваліфікаційної роботи магістра</t>
  </si>
  <si>
    <t xml:space="preserve"> Індивідувальна робота під керівництвом викладача</t>
  </si>
  <si>
    <t>Виконанння кваліфікаційної роботи магістра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</si>
  <si>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</si>
  <si>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</si>
  <si>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Ректор_________________ Володимир СМОЛАНКА</t>
  </si>
  <si>
    <t xml:space="preserve">Перший проректор                       </t>
  </si>
  <si>
    <t>Олександр СЛИВКА</t>
  </si>
  <si>
    <t xml:space="preserve">Начальник навчальної частини                                                             </t>
  </si>
  <si>
    <t xml:space="preserve">Анатолій ШТИМАК 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</si>
  <si>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магістра</t>
    </r>
  </si>
  <si>
    <t>П</t>
  </si>
  <si>
    <t>Тривалість у тижнях</t>
  </si>
  <si>
    <t>курсовий проєкт</t>
  </si>
  <si>
    <t xml:space="preserve">Уведено в дію наказом ректора </t>
  </si>
  <si>
    <t>від "______"____________ 2025 року, № ___________</t>
  </si>
  <si>
    <t>Освітньо-професійна програма</t>
  </si>
  <si>
    <t>денна</t>
  </si>
  <si>
    <t>Розрахунковий строк виконання освітньої програми</t>
  </si>
  <si>
    <t>Обсяг освітньо-професійної програми</t>
  </si>
  <si>
    <t>Передумови (вимоги до освіти осіб, які можуть розпочати навчання за освітньою програмою)</t>
  </si>
  <si>
    <t>Рік навчання</t>
  </si>
  <si>
    <t>90 кредитів ЄКТС</t>
  </si>
  <si>
    <t>"_____"___________ 2025 року, (протокол № ______)</t>
  </si>
  <si>
    <t>підготовки фахівців 2025 року вступу</t>
  </si>
  <si>
    <t>1. ОБОВ'ЯЗКОВІ КОМПОНЕНТИ</t>
  </si>
  <si>
    <t>Разом обов'язкових ОК циклу загальної підготовки</t>
  </si>
  <si>
    <t>Разом обов'язкових ОК циклу професійної підготовки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</si>
  <si>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</si>
  <si>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</si>
  <si>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</si>
  <si>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</si>
  <si>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</si>
  <si>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</si>
  <si>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</si>
  <si>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</si>
  <si>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</si>
  <si>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</si>
  <si>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</si>
  <si>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</si>
  <si>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</si>
  <si>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</si>
  <si>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ВК 1</t>
  </si>
  <si>
    <t>ВК 2</t>
  </si>
  <si>
    <t>ВК 3</t>
  </si>
  <si>
    <t>ВК 4</t>
  </si>
  <si>
    <t>ВК 5</t>
  </si>
  <si>
    <t>ВК 6</t>
  </si>
  <si>
    <t>2. ВИБІРКОВІ ОСВІТНІ КОМПОНЕНТИ</t>
  </si>
  <si>
    <t>2.1. ЦИКЛ ЗАГАЛЬНОЇ ПІДГОТОВКИ (Вибіркові освітні компоненти із загальноуніверситетського каталогу)</t>
  </si>
  <si>
    <t>Разом вибіркових освітніх компонентів циклу загальної підготовки</t>
  </si>
  <si>
    <t>2.2. ЦИКЛ ПРОФЕСІЙНОЇ ПІДГОТОВКИ (Вибіркові освітні компоненти із кафедрального каталогу)</t>
  </si>
  <si>
    <t>Розподіл годин на тиждень за роками навчання та семестрами</t>
  </si>
  <si>
    <t>I рік навчання</t>
  </si>
  <si>
    <t>IІ рік навчання</t>
  </si>
  <si>
    <t>Разом вибіркових освітніх компонентів циклу професійної підготовки</t>
  </si>
  <si>
    <t>Разом вибіркових освітніх компонентів</t>
  </si>
  <si>
    <t>1.  Обов'язкові освітні компоненти</t>
  </si>
  <si>
    <t>2.  Вибіркові освітні компоненти</t>
  </si>
  <si>
    <t>Розподіл контрольних заходів за семестрами</t>
  </si>
  <si>
    <t>ОС "Бакалавр", ОКР "Спеціаліст", ОС "Магістр"</t>
  </si>
  <si>
    <t>Шифр  за ОПП</t>
  </si>
  <si>
    <t>Форма здобуття освіти</t>
  </si>
  <si>
    <t>Проблеми міжнародної та регіональної безпеки (мова викладання: угорська)</t>
  </si>
  <si>
    <t>Іноземна мова спеціальності та фаховий переклад</t>
  </si>
  <si>
    <t>Академічна іноземна мова</t>
  </si>
  <si>
    <t>Актуальні проблеми зовнішньої політики країн ЄС (мова викладання: угорська)</t>
  </si>
  <si>
    <t>Європейська та євроатлантична політика України (мова викладання: угорська)</t>
  </si>
  <si>
    <t>Публічна і культурна дипломатія (іноземною мовою)</t>
  </si>
  <si>
    <t>Екологічна політика та дипломатія (мова викладання: угорська)</t>
  </si>
  <si>
    <t>Україна в міжнародних організаціях та інтеграційних об'єднаннях (мова викладання: угорська)</t>
  </si>
  <si>
    <t>Теорія і практика транскордонного співробітництва в системі міжнародних відносин (мова викладання: угорська)</t>
  </si>
  <si>
    <t>Виконання кваліфікаційної роботи магістра</t>
  </si>
  <si>
    <t>Науково-виробнича практика</t>
  </si>
  <si>
    <t>3д</t>
  </si>
  <si>
    <t>Переддипломна практика</t>
  </si>
  <si>
    <t>Комплексний кваліфікаційний іспит зі спеціальності</t>
  </si>
  <si>
    <t>ОК 15</t>
  </si>
  <si>
    <t>Українсько-угорський навчально-науковий інститут</t>
  </si>
  <si>
    <t>С Соціальні науки, журналістика, інформація та міжнародні відносини</t>
  </si>
  <si>
    <t>С3 Міжнародні відносини</t>
  </si>
  <si>
    <t>Країнознавство (мова навчання фахових дисциплін - угорська)</t>
  </si>
  <si>
    <t>Магістр міжнародних відносин</t>
  </si>
  <si>
    <t>Навчальний план складено відповідно до освітньої програми та наказу МОН України №1003 від  04.08.2020 року "Про затвердження стандарту вищої освіти за спеціальністю 291 "Міжнародні відносини, суспільні комунікації та регіональні студії" для другого (магістерського) рівня вищої освіти.</t>
  </si>
  <si>
    <t>Директор інституту                                                                                         Олександр ШПЕНИК</t>
  </si>
  <si>
    <t>Гарант освітньо-професійної програми                                                         Любов ПАВЛИШИН</t>
  </si>
  <si>
    <t>1 рік, 4 місяці</t>
  </si>
  <si>
    <t>Транснаціональні відносини та міграція: досвід ЄС (мова викладання: угорська)</t>
  </si>
  <si>
    <t>Навчальний план схвалено на засіданні Вченої ради українсько-угорського навчально-наукового інституту, протокол № __                              від "____ "________2025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</si>
</sst>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38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7"/>
      <name val="Times New Roman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58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0" fillId="0" borderId="16" xfId="0" applyFont="1" applyBorder="1" applyAlignment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/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7" xfId="0" applyBorder="1" applyAlignment="1">
      <alignment horizontal="center" textRotation="90"/>
    </xf>
    <xf numFmtId="0" fontId="0" fillId="0" borderId="6" xfId="0" applyFont="1" applyBorder="1"/>
    <xf numFmtId="0" fontId="0" fillId="0" borderId="4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0" xfId="0" applyBorder="1"/>
    <xf numFmtId="165" fontId="26" fillId="0" borderId="24" xfId="0" applyNumberFormat="1" applyFont="1" applyBorder="1"/>
    <xf numFmtId="1" fontId="26" fillId="0" borderId="5" xfId="0" applyNumberFormat="1" applyFont="1" applyBorder="1"/>
    <xf numFmtId="167" fontId="0" fillId="0" borderId="25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25" xfId="0" applyNumberFormat="1" applyBorder="1" applyAlignment="1">
      <alignment horizontal="center" vertical="center"/>
    </xf>
    <xf numFmtId="0" fontId="0" fillId="0" borderId="6" xfId="0" applyFont="1" applyBorder="1" applyAlignment="1" applyProtection="1">
      <alignment horizontal="left" vertical="center" wrapText="1"/>
    </xf>
    <xf numFmtId="164" fontId="0" fillId="0" borderId="25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0" fontId="0" fillId="0" borderId="6" xfId="0" applyNumberFormat="1" applyFont="1" applyBorder="1" applyAlignment="1">
      <alignment horizontal="center"/>
    </xf>
    <xf numFmtId="1" fontId="28" fillId="0" borderId="27" xfId="0" applyNumberFormat="1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0" fontId="29" fillId="0" borderId="0" xfId="0" applyFont="1" applyBorder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top"/>
    </xf>
    <xf numFmtId="0" fontId="0" fillId="0" borderId="28" xfId="0" applyFont="1" applyBorder="1"/>
    <xf numFmtId="0" fontId="0" fillId="0" borderId="28" xfId="0" applyBorder="1" applyAlignment="1">
      <alignment horizontal="center"/>
    </xf>
    <xf numFmtId="0" fontId="0" fillId="0" borderId="7" xfId="0" applyBorder="1"/>
    <xf numFmtId="0" fontId="0" fillId="0" borderId="29" xfId="0" applyBorder="1"/>
    <xf numFmtId="0" fontId="0" fillId="0" borderId="30" xfId="0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3" xfId="0" applyBorder="1"/>
    <xf numFmtId="0" fontId="0" fillId="0" borderId="2" xfId="0" applyBorder="1"/>
    <xf numFmtId="0" fontId="0" fillId="0" borderId="25" xfId="0" applyBorder="1"/>
    <xf numFmtId="49" fontId="0" fillId="0" borderId="32" xfId="0" applyNumberFormat="1" applyBorder="1" applyAlignment="1">
      <alignment horizontal="center" vertical="top"/>
    </xf>
    <xf numFmtId="0" fontId="0" fillId="0" borderId="31" xfId="0" applyFont="1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 applyBorder="1"/>
    <xf numFmtId="1" fontId="0" fillId="0" borderId="6" xfId="0" applyNumberFormat="1" applyBorder="1"/>
    <xf numFmtId="0" fontId="0" fillId="0" borderId="33" xfId="0" applyFont="1" applyBorder="1"/>
    <xf numFmtId="0" fontId="0" fillId="0" borderId="34" xfId="0" applyBorder="1"/>
    <xf numFmtId="1" fontId="0" fillId="0" borderId="5" xfId="0" applyNumberFormat="1" applyBorder="1"/>
    <xf numFmtId="0" fontId="0" fillId="0" borderId="35" xfId="0" applyFont="1" applyBorder="1"/>
    <xf numFmtId="0" fontId="0" fillId="0" borderId="8" xfId="0" applyBorder="1"/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6" xfId="0" applyBorder="1"/>
    <xf numFmtId="0" fontId="0" fillId="0" borderId="37" xfId="0" applyFont="1" applyBorder="1" applyAlignment="1"/>
    <xf numFmtId="0" fontId="0" fillId="0" borderId="38" xfId="0" applyBorder="1"/>
    <xf numFmtId="0" fontId="0" fillId="0" borderId="35" xfId="0" applyFont="1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39" xfId="0" applyBorder="1" applyAlignment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/>
    <xf numFmtId="0" fontId="0" fillId="0" borderId="1" xfId="0" applyBorder="1" applyAlignment="1">
      <alignment horizontal="center"/>
    </xf>
    <xf numFmtId="0" fontId="0" fillId="0" borderId="43" xfId="0" applyBorder="1"/>
    <xf numFmtId="0" fontId="25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 textRotation="90" wrapText="1"/>
    </xf>
    <xf numFmtId="0" fontId="21" fillId="0" borderId="45" xfId="0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0" fontId="20" fillId="0" borderId="0" xfId="0" applyFont="1" applyBorder="1" applyAlignment="1" applyProtection="1">
      <alignment vertical="center" wrapText="1"/>
      <protection locked="0"/>
    </xf>
    <xf numFmtId="0" fontId="21" fillId="0" borderId="47" xfId="0" applyFont="1" applyFill="1" applyBorder="1" applyAlignment="1">
      <alignment horizontal="centerContinuous"/>
    </xf>
    <xf numFmtId="0" fontId="20" fillId="0" borderId="0" xfId="0" applyFont="1" applyBorder="1" applyAlignment="1">
      <alignment vertical="center" wrapText="1"/>
    </xf>
    <xf numFmtId="0" fontId="32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" fontId="19" fillId="0" borderId="0" xfId="0" applyNumberFormat="1" applyFont="1"/>
    <xf numFmtId="1" fontId="19" fillId="0" borderId="5" xfId="0" applyNumberFormat="1" applyFont="1" applyFill="1" applyBorder="1" applyAlignment="1">
      <alignment horizontal="center" vertical="center"/>
    </xf>
    <xf numFmtId="1" fontId="19" fillId="0" borderId="44" xfId="0" applyNumberFormat="1" applyFont="1" applyFill="1" applyBorder="1" applyAlignment="1">
      <alignment horizontal="center" vertical="center"/>
    </xf>
    <xf numFmtId="0" fontId="24" fillId="0" borderId="51" xfId="0" applyFont="1" applyBorder="1" applyAlignment="1" applyProtection="1">
      <alignment vertical="center" wrapText="1"/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1" fontId="24" fillId="0" borderId="51" xfId="0" applyNumberFormat="1" applyFont="1" applyBorder="1" applyAlignment="1">
      <alignment horizontal="center" vertical="center"/>
    </xf>
    <xf numFmtId="1" fontId="24" fillId="0" borderId="51" xfId="0" applyNumberFormat="1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 applyProtection="1">
      <alignment horizontal="center" vertical="center"/>
      <protection hidden="1"/>
    </xf>
    <xf numFmtId="1" fontId="24" fillId="0" borderId="54" xfId="0" applyNumberFormat="1" applyFont="1" applyBorder="1" applyAlignment="1" applyProtection="1">
      <alignment horizontal="center" vertical="center"/>
      <protection hidden="1"/>
    </xf>
    <xf numFmtId="1" fontId="24" fillId="0" borderId="57" xfId="0" applyNumberFormat="1" applyFont="1" applyBorder="1" applyAlignment="1" applyProtection="1">
      <alignment horizontal="center" vertical="center"/>
      <protection hidden="1"/>
    </xf>
    <xf numFmtId="1" fontId="24" fillId="0" borderId="58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/>
    <xf numFmtId="0" fontId="24" fillId="0" borderId="62" xfId="0" applyFont="1" applyBorder="1" applyAlignment="1" applyProtection="1">
      <alignment horizontal="center" vertical="center"/>
      <protection locked="0"/>
    </xf>
    <xf numFmtId="1" fontId="24" fillId="0" borderId="51" xfId="0" applyNumberFormat="1" applyFont="1" applyBorder="1" applyAlignment="1" applyProtection="1">
      <alignment horizontal="center" vertical="center"/>
      <protection hidden="1"/>
    </xf>
    <xf numFmtId="1" fontId="24" fillId="0" borderId="63" xfId="0" applyNumberFormat="1" applyFont="1" applyBorder="1" applyAlignment="1" applyProtection="1">
      <alignment horizontal="center" vertical="center"/>
      <protection hidden="1"/>
    </xf>
    <xf numFmtId="1" fontId="24" fillId="0" borderId="51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>
      <alignment vertical="center"/>
    </xf>
    <xf numFmtId="0" fontId="24" fillId="2" borderId="0" xfId="0" applyFont="1" applyFill="1"/>
    <xf numFmtId="0" fontId="24" fillId="0" borderId="0" xfId="0" applyFont="1" applyAlignment="1">
      <alignment horizontal="left"/>
    </xf>
    <xf numFmtId="0" fontId="24" fillId="2" borderId="59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Border="1" applyAlignment="1" applyProtection="1">
      <alignment horizontal="right" vertical="center" wrapText="1"/>
      <protection locked="0"/>
    </xf>
    <xf numFmtId="0" fontId="33" fillId="2" borderId="60" xfId="0" applyFont="1" applyFill="1" applyBorder="1" applyAlignment="1">
      <alignment horizontal="center" vertical="top" wrapText="1"/>
    </xf>
    <xf numFmtId="0" fontId="33" fillId="2" borderId="60" xfId="0" applyFont="1" applyFill="1" applyBorder="1" applyAlignment="1" applyProtection="1">
      <alignment horizontal="center"/>
      <protection locked="0"/>
    </xf>
    <xf numFmtId="0" fontId="33" fillId="2" borderId="60" xfId="0" applyFont="1" applyFill="1" applyBorder="1" applyAlignment="1">
      <alignment horizontal="center"/>
    </xf>
    <xf numFmtId="165" fontId="33" fillId="2" borderId="60" xfId="0" applyNumberFormat="1" applyFont="1" applyFill="1" applyBorder="1" applyAlignment="1">
      <alignment horizontal="center" vertical="top" wrapText="1"/>
    </xf>
    <xf numFmtId="1" fontId="33" fillId="2" borderId="60" xfId="0" applyNumberFormat="1" applyFont="1" applyFill="1" applyBorder="1" applyAlignment="1">
      <alignment horizontal="center" vertical="top" wrapText="1"/>
    </xf>
    <xf numFmtId="0" fontId="24" fillId="0" borderId="53" xfId="0" applyFont="1" applyBorder="1" applyAlignment="1" applyProtection="1">
      <alignment horizontal="center" vertical="center"/>
      <protection locked="0"/>
    </xf>
    <xf numFmtId="1" fontId="24" fillId="0" borderId="53" xfId="0" applyNumberFormat="1" applyFont="1" applyBorder="1" applyAlignment="1">
      <alignment horizontal="center" vertical="center"/>
    </xf>
    <xf numFmtId="1" fontId="24" fillId="0" borderId="53" xfId="0" applyNumberFormat="1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horizontal="center" vertical="center"/>
      <protection locked="0"/>
    </xf>
    <xf numFmtId="1" fontId="24" fillId="0" borderId="57" xfId="0" applyNumberFormat="1" applyFont="1" applyBorder="1" applyAlignment="1">
      <alignment horizontal="center" vertical="center"/>
    </xf>
    <xf numFmtId="1" fontId="24" fillId="0" borderId="57" xfId="0" applyNumberFormat="1" applyFont="1" applyBorder="1" applyAlignment="1" applyProtection="1">
      <alignment horizontal="center" vertical="center"/>
      <protection locked="0"/>
    </xf>
    <xf numFmtId="0" fontId="24" fillId="0" borderId="51" xfId="0" applyNumberFormat="1" applyFont="1" applyBorder="1" applyAlignment="1" applyProtection="1">
      <alignment horizontal="center" vertical="center"/>
      <protection locked="0"/>
    </xf>
    <xf numFmtId="0" fontId="24" fillId="0" borderId="70" xfId="0" applyFont="1" applyBorder="1" applyAlignment="1" applyProtection="1">
      <alignment horizontal="center" vertical="center"/>
      <protection locked="0"/>
    </xf>
    <xf numFmtId="1" fontId="24" fillId="0" borderId="70" xfId="0" applyNumberFormat="1" applyFont="1" applyBorder="1" applyAlignment="1" applyProtection="1">
      <alignment horizontal="center" vertical="center"/>
      <protection locked="0"/>
    </xf>
    <xf numFmtId="1" fontId="33" fillId="2" borderId="71" xfId="0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wrapText="1"/>
    </xf>
    <xf numFmtId="0" fontId="21" fillId="0" borderId="0" xfId="0" applyFont="1" applyBorder="1" applyAlignment="1">
      <alignment horizontal="center"/>
    </xf>
    <xf numFmtId="0" fontId="20" fillId="0" borderId="0" xfId="0" applyFont="1"/>
    <xf numFmtId="0" fontId="0" fillId="0" borderId="0" xfId="0" applyFont="1"/>
    <xf numFmtId="0" fontId="12" fillId="0" borderId="53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24" fillId="0" borderId="52" xfId="0" applyFont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vertical="center" wrapText="1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 applyProtection="1">
      <alignment vertical="center" wrapText="1"/>
      <protection locked="0"/>
    </xf>
    <xf numFmtId="0" fontId="24" fillId="0" borderId="57" xfId="0" applyNumberFormat="1" applyFont="1" applyBorder="1" applyAlignment="1" applyProtection="1">
      <alignment horizontal="center" vertical="center"/>
      <protection locked="0"/>
    </xf>
    <xf numFmtId="1" fontId="33" fillId="0" borderId="51" xfId="0" applyNumberFormat="1" applyFont="1" applyFill="1" applyBorder="1" applyAlignment="1">
      <alignment horizontal="center"/>
    </xf>
    <xf numFmtId="1" fontId="24" fillId="0" borderId="59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Fill="1" applyBorder="1" applyAlignment="1" applyProtection="1">
      <alignment horizontal="right" vertical="center" wrapText="1"/>
      <protection locked="0"/>
    </xf>
    <xf numFmtId="16" fontId="24" fillId="0" borderId="51" xfId="0" applyNumberFormat="1" applyFont="1" applyBorder="1" applyAlignment="1" applyProtection="1">
      <alignment horizontal="center" vertical="center"/>
      <protection locked="0"/>
    </xf>
    <xf numFmtId="1" fontId="33" fillId="3" borderId="51" xfId="0" applyNumberFormat="1" applyFont="1" applyFill="1" applyBorder="1" applyAlignment="1">
      <alignment horizontal="center" vertical="center"/>
    </xf>
    <xf numFmtId="165" fontId="33" fillId="3" borderId="51" xfId="0" applyNumberFormat="1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/>
    </xf>
    <xf numFmtId="0" fontId="24" fillId="0" borderId="51" xfId="0" applyFont="1" applyFill="1" applyBorder="1" applyAlignment="1">
      <alignment horizontal="center"/>
    </xf>
    <xf numFmtId="1" fontId="24" fillId="0" borderId="51" xfId="0" applyNumberFormat="1" applyFont="1" applyFill="1" applyBorder="1" applyAlignment="1">
      <alignment horizontal="center"/>
    </xf>
    <xf numFmtId="0" fontId="19" fillId="0" borderId="65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/>
    </xf>
    <xf numFmtId="1" fontId="19" fillId="0" borderId="65" xfId="0" applyNumberFormat="1" applyFont="1" applyFill="1" applyBorder="1" applyAlignment="1">
      <alignment horizontal="center"/>
    </xf>
    <xf numFmtId="1" fontId="24" fillId="0" borderId="62" xfId="0" applyNumberFormat="1" applyFont="1" applyBorder="1" applyAlignment="1" applyProtection="1">
      <alignment horizontal="center" vertical="center"/>
      <protection hidden="1"/>
    </xf>
    <xf numFmtId="16" fontId="24" fillId="0" borderId="65" xfId="0" applyNumberFormat="1" applyFont="1" applyBorder="1" applyAlignment="1" applyProtection="1">
      <alignment horizontal="center" vertical="center"/>
      <protection locked="0"/>
    </xf>
    <xf numFmtId="1" fontId="24" fillId="0" borderId="65" xfId="0" applyNumberFormat="1" applyFont="1" applyBorder="1" applyAlignment="1" applyProtection="1">
      <alignment horizontal="center" vertical="center"/>
      <protection hidden="1"/>
    </xf>
    <xf numFmtId="1" fontId="24" fillId="2" borderId="59" xfId="0" applyNumberFormat="1" applyFont="1" applyFill="1" applyBorder="1" applyAlignment="1" applyProtection="1">
      <alignment horizontal="center" vertical="center"/>
      <protection locked="0"/>
    </xf>
    <xf numFmtId="1" fontId="33" fillId="2" borderId="61" xfId="0" applyNumberFormat="1" applyFont="1" applyFill="1" applyBorder="1" applyAlignment="1">
      <alignment horizontal="center" vertical="top" wrapText="1"/>
    </xf>
    <xf numFmtId="166" fontId="33" fillId="0" borderId="96" xfId="0" applyNumberFormat="1" applyFont="1" applyFill="1" applyBorder="1" applyAlignment="1">
      <alignment horizontal="center" vertical="center"/>
    </xf>
    <xf numFmtId="0" fontId="33" fillId="0" borderId="97" xfId="0" applyFont="1" applyBorder="1" applyAlignment="1">
      <alignment horizontal="right" vertical="center" wrapText="1"/>
    </xf>
    <xf numFmtId="1" fontId="33" fillId="0" borderId="97" xfId="0" applyNumberFormat="1" applyFont="1" applyFill="1" applyBorder="1" applyAlignment="1">
      <alignment horizontal="center"/>
    </xf>
    <xf numFmtId="165" fontId="33" fillId="0" borderId="97" xfId="0" applyNumberFormat="1" applyFont="1" applyFill="1" applyBorder="1" applyAlignment="1">
      <alignment horizontal="center"/>
    </xf>
    <xf numFmtId="1" fontId="33" fillId="0" borderId="98" xfId="0" applyNumberFormat="1" applyFont="1" applyFill="1" applyBorder="1" applyAlignment="1">
      <alignment horizontal="center"/>
    </xf>
    <xf numFmtId="0" fontId="24" fillId="0" borderId="70" xfId="0" applyFont="1" applyBorder="1" applyAlignment="1">
      <alignment horizontal="left" vertical="center" wrapText="1"/>
    </xf>
    <xf numFmtId="0" fontId="24" fillId="0" borderId="70" xfId="0" applyFont="1" applyBorder="1" applyAlignment="1">
      <alignment horizontal="center" vertical="center"/>
    </xf>
    <xf numFmtId="1" fontId="24" fillId="0" borderId="70" xfId="0" applyNumberFormat="1" applyFont="1" applyBorder="1" applyAlignment="1">
      <alignment horizontal="center" vertical="center"/>
    </xf>
    <xf numFmtId="0" fontId="33" fillId="0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60" xfId="0" applyFont="1" applyFill="1" applyBorder="1" applyAlignment="1" applyProtection="1">
      <alignment horizontal="center" vertical="center"/>
      <protection locked="0"/>
    </xf>
    <xf numFmtId="0" fontId="24" fillId="0" borderId="60" xfId="0" applyFont="1" applyFill="1" applyBorder="1" applyAlignment="1" applyProtection="1">
      <alignment horizontal="center" vertical="center"/>
      <protection locked="0"/>
    </xf>
    <xf numFmtId="165" fontId="33" fillId="0" borderId="60" xfId="0" applyNumberFormat="1" applyFont="1" applyFill="1" applyBorder="1" applyAlignment="1">
      <alignment horizontal="center" vertical="center"/>
    </xf>
    <xf numFmtId="1" fontId="33" fillId="0" borderId="60" xfId="0" applyNumberFormat="1" applyFont="1" applyFill="1" applyBorder="1" applyAlignment="1">
      <alignment horizontal="center" vertical="center"/>
    </xf>
    <xf numFmtId="1" fontId="33" fillId="0" borderId="61" xfId="0" applyNumberFormat="1" applyFont="1" applyFill="1" applyBorder="1" applyAlignment="1">
      <alignment horizontal="center" vertical="center"/>
    </xf>
    <xf numFmtId="0" fontId="33" fillId="0" borderId="52" xfId="0" applyFont="1" applyBorder="1" applyAlignment="1">
      <alignment horizontal="right" vertical="center" wrapText="1"/>
    </xf>
    <xf numFmtId="0" fontId="33" fillId="3" borderId="55" xfId="0" applyFont="1" applyFill="1" applyBorder="1" applyAlignment="1">
      <alignment horizontal="right" wrapText="1"/>
    </xf>
    <xf numFmtId="0" fontId="33" fillId="3" borderId="55" xfId="0" applyFont="1" applyFill="1" applyBorder="1" applyAlignment="1">
      <alignment horizontal="left" wrapText="1"/>
    </xf>
    <xf numFmtId="1" fontId="33" fillId="3" borderId="63" xfId="0" applyNumberFormat="1" applyFont="1" applyFill="1" applyBorder="1" applyAlignment="1">
      <alignment horizontal="center" vertical="center"/>
    </xf>
    <xf numFmtId="0" fontId="33" fillId="3" borderId="56" xfId="0" applyFont="1" applyFill="1" applyBorder="1" applyAlignment="1">
      <alignment horizontal="left" wrapText="1"/>
    </xf>
    <xf numFmtId="0" fontId="33" fillId="0" borderId="52" xfId="0" applyFont="1" applyFill="1" applyBorder="1" applyAlignment="1">
      <alignment horizontal="left"/>
    </xf>
    <xf numFmtId="0" fontId="33" fillId="0" borderId="53" xfId="0" applyFont="1" applyFill="1" applyBorder="1" applyAlignment="1">
      <alignment horizontal="center"/>
    </xf>
    <xf numFmtId="1" fontId="33" fillId="0" borderId="53" xfId="0" applyNumberFormat="1" applyFont="1" applyFill="1" applyBorder="1" applyAlignment="1">
      <alignment horizontal="center"/>
    </xf>
    <xf numFmtId="1" fontId="33" fillId="0" borderId="53" xfId="0" applyNumberFormat="1" applyFont="1" applyBorder="1" applyAlignment="1">
      <alignment horizontal="center"/>
    </xf>
    <xf numFmtId="1" fontId="33" fillId="0" borderId="54" xfId="0" applyNumberFormat="1" applyFont="1" applyBorder="1" applyAlignment="1">
      <alignment horizontal="center"/>
    </xf>
    <xf numFmtId="0" fontId="33" fillId="0" borderId="55" xfId="0" applyFont="1" applyFill="1" applyBorder="1" applyAlignment="1">
      <alignment horizontal="left"/>
    </xf>
    <xf numFmtId="1" fontId="24" fillId="0" borderId="63" xfId="0" applyNumberFormat="1" applyFont="1" applyFill="1" applyBorder="1" applyAlignment="1">
      <alignment horizontal="center"/>
    </xf>
    <xf numFmtId="0" fontId="33" fillId="0" borderId="56" xfId="0" applyFont="1" applyFill="1" applyBorder="1" applyAlignment="1">
      <alignment horizontal="left"/>
    </xf>
    <xf numFmtId="0" fontId="24" fillId="0" borderId="57" xfId="0" applyFont="1" applyFill="1" applyBorder="1" applyAlignment="1">
      <alignment horizontal="center"/>
    </xf>
    <xf numFmtId="1" fontId="24" fillId="0" borderId="57" xfId="0" applyNumberFormat="1" applyFont="1" applyFill="1" applyBorder="1" applyAlignment="1">
      <alignment horizontal="center"/>
    </xf>
    <xf numFmtId="1" fontId="24" fillId="0" borderId="58" xfId="0" applyNumberFormat="1" applyFont="1" applyFill="1" applyBorder="1" applyAlignment="1">
      <alignment horizontal="center"/>
    </xf>
    <xf numFmtId="0" fontId="33" fillId="0" borderId="67" xfId="0" applyFont="1" applyFill="1" applyBorder="1" applyAlignment="1" applyProtection="1">
      <alignment horizontal="right" vertical="center" wrapText="1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left"/>
    </xf>
    <xf numFmtId="1" fontId="24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0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3" fillId="0" borderId="68" xfId="0" applyNumberFormat="1" applyFont="1" applyFill="1" applyBorder="1" applyAlignment="1" applyProtection="1">
      <alignment horizontal="center" vertical="center"/>
      <protection locked="0"/>
    </xf>
    <xf numFmtId="0" fontId="33" fillId="0" borderId="68" xfId="0" applyFont="1" applyFill="1" applyBorder="1" applyAlignment="1" applyProtection="1">
      <alignment horizontal="center" vertical="center"/>
      <protection locked="0"/>
    </xf>
    <xf numFmtId="0" fontId="24" fillId="0" borderId="68" xfId="0" applyFont="1" applyFill="1" applyBorder="1" applyAlignment="1" applyProtection="1">
      <alignment horizontal="center" vertical="center"/>
      <protection locked="0"/>
    </xf>
    <xf numFmtId="165" fontId="33" fillId="0" borderId="68" xfId="0" applyNumberFormat="1" applyFont="1" applyFill="1" applyBorder="1" applyAlignment="1">
      <alignment horizontal="center" vertical="center"/>
    </xf>
    <xf numFmtId="1" fontId="33" fillId="0" borderId="68" xfId="0" applyNumberFormat="1" applyFont="1" applyFill="1" applyBorder="1" applyAlignment="1">
      <alignment horizontal="center" vertical="center"/>
    </xf>
    <xf numFmtId="1" fontId="33" fillId="0" borderId="69" xfId="0" applyNumberFormat="1" applyFont="1" applyFill="1" applyBorder="1" applyAlignment="1">
      <alignment horizontal="center" vertical="center"/>
    </xf>
    <xf numFmtId="1" fontId="33" fillId="2" borderId="53" xfId="0" applyNumberFormat="1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165" fontId="33" fillId="2" borderId="53" xfId="0" applyNumberFormat="1" applyFont="1" applyFill="1" applyBorder="1" applyAlignment="1">
      <alignment horizontal="center" vertical="center"/>
    </xf>
    <xf numFmtId="1" fontId="33" fillId="2" borderId="54" xfId="0" applyNumberFormat="1" applyFont="1" applyFill="1" applyBorder="1" applyAlignment="1">
      <alignment horizontal="center" vertical="center"/>
    </xf>
    <xf numFmtId="1" fontId="33" fillId="3" borderId="57" xfId="0" applyNumberFormat="1" applyFont="1" applyFill="1" applyBorder="1" applyAlignment="1">
      <alignment horizontal="center" vertical="center"/>
    </xf>
    <xf numFmtId="165" fontId="33" fillId="3" borderId="57" xfId="0" applyNumberFormat="1" applyFont="1" applyFill="1" applyBorder="1" applyAlignment="1">
      <alignment horizontal="center" vertical="center"/>
    </xf>
    <xf numFmtId="1" fontId="33" fillId="3" borderId="58" xfId="0" applyNumberFormat="1" applyFont="1" applyFill="1" applyBorder="1" applyAlignment="1">
      <alignment horizontal="center" vertical="center"/>
    </xf>
    <xf numFmtId="1" fontId="36" fillId="0" borderId="44" xfId="0" applyNumberFormat="1" applyFont="1" applyFill="1" applyBorder="1" applyAlignment="1">
      <alignment horizontal="center" vertical="center"/>
    </xf>
    <xf numFmtId="0" fontId="33" fillId="0" borderId="60" xfId="0" applyFont="1" applyBorder="1" applyAlignment="1">
      <alignment horizontal="right" vertical="center" wrapText="1"/>
    </xf>
    <xf numFmtId="165" fontId="33" fillId="0" borderId="60" xfId="0" applyNumberFormat="1" applyFont="1" applyFill="1" applyBorder="1" applyAlignment="1" applyProtection="1">
      <alignment horizontal="center" vertical="center"/>
      <protection locked="0"/>
    </xf>
    <xf numFmtId="1" fontId="33" fillId="0" borderId="60" xfId="0" applyNumberFormat="1" applyFont="1" applyFill="1" applyBorder="1" applyAlignment="1">
      <alignment horizontal="center" vertical="center" wrapText="1"/>
    </xf>
    <xf numFmtId="1" fontId="24" fillId="0" borderId="70" xfId="0" applyNumberFormat="1" applyFont="1" applyBorder="1" applyAlignment="1" applyProtection="1">
      <alignment horizontal="center" vertical="center"/>
      <protection hidden="1"/>
    </xf>
    <xf numFmtId="1" fontId="24" fillId="0" borderId="58" xfId="0" applyNumberFormat="1" applyFont="1" applyBorder="1" applyAlignment="1" applyProtection="1">
      <alignment horizontal="center" vertical="center"/>
      <protection locked="0"/>
    </xf>
    <xf numFmtId="1" fontId="33" fillId="2" borderId="107" xfId="0" applyNumberFormat="1" applyFont="1" applyFill="1" applyBorder="1" applyAlignment="1">
      <alignment horizontal="center" vertical="top" wrapText="1"/>
    </xf>
    <xf numFmtId="1" fontId="33" fillId="2" borderId="59" xfId="0" applyNumberFormat="1" applyFont="1" applyFill="1" applyBorder="1" applyAlignment="1">
      <alignment horizontal="center" vertical="top" wrapText="1"/>
    </xf>
    <xf numFmtId="1" fontId="24" fillId="0" borderId="82" xfId="0" applyNumberFormat="1" applyFont="1" applyBorder="1" applyAlignment="1" applyProtection="1">
      <alignment horizontal="center" vertical="center"/>
      <protection hidden="1"/>
    </xf>
    <xf numFmtId="1" fontId="24" fillId="0" borderId="108" xfId="0" applyNumberFormat="1" applyFont="1" applyBorder="1" applyAlignment="1" applyProtection="1">
      <alignment horizontal="center" vertical="center"/>
      <protection hidden="1"/>
    </xf>
    <xf numFmtId="1" fontId="24" fillId="0" borderId="71" xfId="0" applyNumberFormat="1" applyFont="1" applyBorder="1" applyAlignment="1">
      <alignment horizontal="center" vertical="center"/>
    </xf>
    <xf numFmtId="1" fontId="33" fillId="0" borderId="109" xfId="0" applyNumberFormat="1" applyFont="1" applyFill="1" applyBorder="1" applyAlignment="1">
      <alignment horizontal="center" vertical="center"/>
    </xf>
    <xf numFmtId="1" fontId="33" fillId="0" borderId="110" xfId="0" applyNumberFormat="1" applyFont="1" applyFill="1" applyBorder="1" applyAlignment="1">
      <alignment horizontal="center"/>
    </xf>
    <xf numFmtId="1" fontId="24" fillId="0" borderId="54" xfId="0" applyNumberFormat="1" applyFont="1" applyBorder="1" applyAlignment="1" applyProtection="1">
      <alignment horizontal="center" vertical="center"/>
      <protection locked="0"/>
    </xf>
    <xf numFmtId="1" fontId="24" fillId="0" borderId="63" xfId="0" applyNumberFormat="1" applyFont="1" applyBorder="1" applyAlignment="1" applyProtection="1">
      <alignment horizontal="center" vertical="center"/>
      <protection locked="0"/>
    </xf>
    <xf numFmtId="0" fontId="24" fillId="0" borderId="98" xfId="0" applyFont="1" applyBorder="1" applyAlignment="1">
      <alignment horizontal="center" vertical="center"/>
    </xf>
    <xf numFmtId="1" fontId="24" fillId="0" borderId="81" xfId="0" applyNumberFormat="1" applyFont="1" applyBorder="1" applyAlignment="1" applyProtection="1">
      <alignment horizontal="center" vertical="center"/>
      <protection hidden="1"/>
    </xf>
    <xf numFmtId="1" fontId="33" fillId="0" borderId="111" xfId="0" applyNumberFormat="1" applyFont="1" applyFill="1" applyBorder="1" applyAlignment="1">
      <alignment horizontal="center" vertical="center"/>
    </xf>
    <xf numFmtId="1" fontId="33" fillId="2" borderId="82" xfId="0" applyNumberFormat="1" applyFont="1" applyFill="1" applyBorder="1" applyAlignment="1">
      <alignment horizontal="center" vertical="center"/>
    </xf>
    <xf numFmtId="1" fontId="33" fillId="3" borderId="108" xfId="0" applyNumberFormat="1" applyFont="1" applyFill="1" applyBorder="1" applyAlignment="1">
      <alignment horizontal="center" vertical="center"/>
    </xf>
    <xf numFmtId="1" fontId="33" fillId="3" borderId="81" xfId="0" applyNumberFormat="1" applyFont="1" applyFill="1" applyBorder="1" applyAlignment="1">
      <alignment horizontal="center" vertical="center"/>
    </xf>
    <xf numFmtId="1" fontId="33" fillId="0" borderId="82" xfId="0" applyNumberFormat="1" applyFont="1" applyBorder="1" applyAlignment="1">
      <alignment horizontal="center"/>
    </xf>
    <xf numFmtId="1" fontId="33" fillId="0" borderId="54" xfId="0" applyNumberFormat="1" applyFont="1" applyFill="1" applyBorder="1" applyAlignment="1">
      <alignment horizontal="center"/>
    </xf>
    <xf numFmtId="1" fontId="24" fillId="0" borderId="108" xfId="0" applyNumberFormat="1" applyFont="1" applyFill="1" applyBorder="1" applyAlignment="1">
      <alignment horizontal="center"/>
    </xf>
    <xf numFmtId="1" fontId="24" fillId="0" borderId="81" xfId="0" applyNumberFormat="1" applyFont="1" applyFill="1" applyBorder="1" applyAlignment="1">
      <alignment horizontal="center"/>
    </xf>
    <xf numFmtId="1" fontId="33" fillId="0" borderId="63" xfId="0" applyNumberFormat="1" applyFont="1" applyFill="1" applyBorder="1" applyAlignment="1">
      <alignment horizontal="center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/>
      <protection locked="0"/>
    </xf>
    <xf numFmtId="1" fontId="24" fillId="0" borderId="44" xfId="0" applyNumberFormat="1" applyFont="1" applyFill="1" applyBorder="1" applyAlignment="1">
      <alignment horizontal="center" vertical="center"/>
    </xf>
    <xf numFmtId="1" fontId="24" fillId="0" borderId="10" xfId="0" applyNumberFormat="1" applyFont="1" applyFill="1" applyBorder="1" applyAlignment="1">
      <alignment horizontal="center" vertical="center"/>
    </xf>
    <xf numFmtId="1" fontId="24" fillId="0" borderId="10" xfId="0" applyNumberFormat="1" applyFont="1" applyFill="1" applyBorder="1" applyAlignment="1" applyProtection="1">
      <alignment horizontal="center" vertical="center"/>
      <protection locked="0"/>
    </xf>
    <xf numFmtId="1" fontId="24" fillId="0" borderId="30" xfId="0" applyNumberFormat="1" applyFont="1" applyFill="1" applyBorder="1" applyAlignment="1" applyProtection="1">
      <alignment horizontal="center" vertical="center"/>
      <protection locked="0"/>
    </xf>
    <xf numFmtId="1" fontId="24" fillId="0" borderId="48" xfId="0" applyNumberFormat="1" applyFont="1" applyFill="1" applyBorder="1" applyAlignment="1" applyProtection="1">
      <alignment horizontal="center" vertical="center"/>
      <protection locked="0"/>
    </xf>
    <xf numFmtId="1" fontId="24" fillId="0" borderId="101" xfId="0" applyNumberFormat="1" applyFont="1" applyFill="1" applyBorder="1" applyAlignment="1" applyProtection="1">
      <alignment horizontal="center" vertical="center"/>
      <protection locked="0"/>
    </xf>
    <xf numFmtId="1" fontId="24" fillId="0" borderId="102" xfId="0" applyNumberFormat="1" applyFont="1" applyFill="1" applyBorder="1" applyAlignment="1" applyProtection="1">
      <alignment horizontal="center" vertical="center"/>
      <protection locked="0"/>
    </xf>
    <xf numFmtId="0" fontId="37" fillId="0" borderId="5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1" fontId="34" fillId="0" borderId="5" xfId="0" applyNumberFormat="1" applyFont="1" applyFill="1" applyBorder="1" applyAlignment="1">
      <alignment horizontal="center" vertical="center"/>
    </xf>
    <xf numFmtId="1" fontId="24" fillId="0" borderId="5" xfId="0" applyNumberFormat="1" applyFont="1" applyFill="1" applyBorder="1" applyAlignment="1" applyProtection="1">
      <alignment horizontal="center" vertical="center"/>
      <protection locked="0"/>
    </xf>
    <xf numFmtId="1" fontId="24" fillId="0" borderId="32" xfId="0" applyNumberFormat="1" applyFont="1" applyFill="1" applyBorder="1" applyAlignment="1" applyProtection="1">
      <alignment horizontal="center" vertical="center"/>
      <protection locked="0"/>
    </xf>
    <xf numFmtId="1" fontId="24" fillId="0" borderId="103" xfId="0" applyNumberFormat="1" applyFont="1" applyFill="1" applyBorder="1" applyAlignment="1" applyProtection="1">
      <alignment horizontal="center" vertical="center"/>
      <protection locked="0"/>
    </xf>
    <xf numFmtId="1" fontId="33" fillId="0" borderId="107" xfId="0" applyNumberFormat="1" applyFont="1" applyFill="1" applyBorder="1" applyAlignment="1">
      <alignment horizontal="center" vertical="center"/>
    </xf>
    <xf numFmtId="1" fontId="33" fillId="0" borderId="59" xfId="0" applyNumberFormat="1" applyFont="1" applyFill="1" applyBorder="1" applyAlignment="1">
      <alignment horizontal="center" vertical="center" wrapText="1"/>
    </xf>
    <xf numFmtId="0" fontId="37" fillId="0" borderId="62" xfId="0" applyFont="1" applyFill="1" applyBorder="1" applyAlignment="1" applyProtection="1">
      <alignment horizontal="left" vertical="center" wrapText="1"/>
      <protection locked="0"/>
    </xf>
    <xf numFmtId="0" fontId="24" fillId="0" borderId="4" xfId="0" applyNumberFormat="1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>
      <alignment horizontal="center" vertical="center"/>
    </xf>
    <xf numFmtId="1" fontId="24" fillId="0" borderId="102" xfId="0" applyNumberFormat="1" applyFont="1" applyFill="1" applyBorder="1" applyAlignment="1">
      <alignment horizontal="center" vertical="center"/>
    </xf>
    <xf numFmtId="0" fontId="37" fillId="0" borderId="51" xfId="0" applyFont="1" applyFill="1" applyBorder="1" applyAlignment="1" applyProtection="1">
      <alignment horizontal="left" vertical="center" wrapText="1"/>
      <protection locked="0"/>
    </xf>
    <xf numFmtId="1" fontId="24" fillId="0" borderId="5" xfId="0" applyNumberFormat="1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1" fontId="24" fillId="0" borderId="103" xfId="0" applyNumberFormat="1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left" vertical="center" wrapText="1"/>
    </xf>
    <xf numFmtId="0" fontId="19" fillId="0" borderId="0" xfId="0" applyFont="1" applyFill="1"/>
    <xf numFmtId="1" fontId="33" fillId="0" borderId="60" xfId="0" applyNumberFormat="1" applyFont="1" applyFill="1" applyBorder="1" applyAlignment="1" applyProtection="1">
      <alignment horizontal="center" vertical="center"/>
      <protection locked="0"/>
    </xf>
    <xf numFmtId="1" fontId="33" fillId="0" borderId="107" xfId="0" applyNumberFormat="1" applyFont="1" applyFill="1" applyBorder="1" applyAlignment="1" applyProtection="1">
      <alignment horizontal="center" vertical="center"/>
      <protection locked="0"/>
    </xf>
    <xf numFmtId="1" fontId="33" fillId="0" borderId="59" xfId="0" applyNumberFormat="1" applyFont="1" applyFill="1" applyBorder="1" applyAlignment="1" applyProtection="1">
      <alignment horizontal="center" vertical="center"/>
      <protection locked="0"/>
    </xf>
    <xf numFmtId="1" fontId="33" fillId="0" borderId="61" xfId="0" applyNumberFormat="1" applyFont="1" applyFill="1" applyBorder="1" applyAlignment="1" applyProtection="1">
      <alignment horizontal="center" vertical="center"/>
      <protection locked="0"/>
    </xf>
    <xf numFmtId="0" fontId="32" fillId="0" borderId="49" xfId="0" applyFont="1" applyFill="1" applyBorder="1" applyAlignment="1">
      <alignment horizontal="center" wrapText="1"/>
    </xf>
    <xf numFmtId="0" fontId="24" fillId="0" borderId="115" xfId="0" applyFont="1" applyFill="1" applyBorder="1" applyAlignment="1">
      <alignment horizontal="center"/>
    </xf>
    <xf numFmtId="0" fontId="24" fillId="0" borderId="116" xfId="0" applyFont="1" applyFill="1" applyBorder="1" applyAlignment="1">
      <alignment horizontal="center"/>
    </xf>
    <xf numFmtId="0" fontId="24" fillId="0" borderId="117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16" fontId="20" fillId="0" borderId="62" xfId="0" applyNumberFormat="1" applyFont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/>
      <protection locked="0"/>
    </xf>
    <xf numFmtId="1" fontId="20" fillId="0" borderId="5" xfId="0" applyNumberFormat="1" applyFont="1" applyFill="1" applyBorder="1" applyAlignment="1">
      <alignment horizontal="center"/>
    </xf>
    <xf numFmtId="1" fontId="20" fillId="0" borderId="5" xfId="0" applyNumberFormat="1" applyFont="1" applyFill="1" applyBorder="1" applyAlignment="1" applyProtection="1">
      <alignment horizontal="center"/>
      <protection locked="0"/>
    </xf>
    <xf numFmtId="1" fontId="20" fillId="0" borderId="32" xfId="0" applyNumberFormat="1" applyFont="1" applyFill="1" applyBorder="1" applyAlignment="1" applyProtection="1">
      <alignment horizontal="center"/>
      <protection locked="0"/>
    </xf>
    <xf numFmtId="1" fontId="20" fillId="0" borderId="52" xfId="0" applyNumberFormat="1" applyFont="1" applyBorder="1" applyAlignment="1" applyProtection="1">
      <alignment horizontal="center" vertical="center"/>
      <protection hidden="1"/>
    </xf>
    <xf numFmtId="1" fontId="20" fillId="0" borderId="62" xfId="0" applyNumberFormat="1" applyFont="1" applyBorder="1" applyAlignment="1" applyProtection="1">
      <alignment horizontal="center" vertical="center"/>
      <protection hidden="1"/>
    </xf>
    <xf numFmtId="16" fontId="20" fillId="0" borderId="65" xfId="0" applyNumberFormat="1" applyFont="1" applyBorder="1" applyAlignment="1" applyProtection="1">
      <alignment horizontal="center" vertical="center"/>
      <protection locked="0"/>
    </xf>
    <xf numFmtId="0" fontId="20" fillId="0" borderId="44" xfId="0" applyFont="1" applyFill="1" applyBorder="1" applyAlignment="1" applyProtection="1">
      <alignment horizontal="left" vertical="center" wrapText="1"/>
      <protection locked="0"/>
    </xf>
    <xf numFmtId="0" fontId="20" fillId="0" borderId="44" xfId="0" applyFont="1" applyFill="1" applyBorder="1" applyAlignment="1" applyProtection="1">
      <alignment horizontal="center" vertical="center"/>
      <protection locked="0"/>
    </xf>
    <xf numFmtId="0" fontId="20" fillId="0" borderId="44" xfId="0" applyFont="1" applyFill="1" applyBorder="1" applyAlignment="1" applyProtection="1">
      <alignment horizontal="center"/>
      <protection locked="0"/>
    </xf>
    <xf numFmtId="1" fontId="20" fillId="0" borderId="44" xfId="0" applyNumberFormat="1" applyFont="1" applyFill="1" applyBorder="1" applyAlignment="1">
      <alignment horizontal="center"/>
    </xf>
    <xf numFmtId="1" fontId="20" fillId="0" borderId="44" xfId="0" applyNumberFormat="1" applyFont="1" applyFill="1" applyBorder="1" applyAlignment="1" applyProtection="1">
      <alignment horizontal="center"/>
      <protection locked="0"/>
    </xf>
    <xf numFmtId="1" fontId="20" fillId="0" borderId="114" xfId="0" applyNumberFormat="1" applyFont="1" applyFill="1" applyBorder="1" applyAlignment="1" applyProtection="1">
      <alignment horizontal="center"/>
      <protection locked="0"/>
    </xf>
    <xf numFmtId="1" fontId="21" fillId="0" borderId="56" xfId="0" applyNumberFormat="1" applyFont="1" applyBorder="1" applyAlignment="1">
      <alignment horizontal="center" vertical="center"/>
    </xf>
    <xf numFmtId="1" fontId="21" fillId="0" borderId="65" xfId="0" applyNumberFormat="1" applyFont="1" applyBorder="1" applyAlignment="1">
      <alignment horizontal="center" vertical="center"/>
    </xf>
    <xf numFmtId="16" fontId="20" fillId="0" borderId="51" xfId="0" applyNumberFormat="1" applyFont="1" applyBorder="1" applyAlignment="1" applyProtection="1">
      <alignment horizontal="center" vertical="center"/>
      <protection locked="0"/>
    </xf>
    <xf numFmtId="0" fontId="20" fillId="0" borderId="65" xfId="0" applyFont="1" applyFill="1" applyBorder="1" applyAlignment="1">
      <alignment horizontal="left" vertical="center" wrapText="1"/>
    </xf>
    <xf numFmtId="0" fontId="20" fillId="0" borderId="112" xfId="0" applyNumberFormat="1" applyFont="1" applyFill="1" applyBorder="1" applyAlignment="1" applyProtection="1">
      <alignment horizontal="center" vertical="center"/>
      <protection locked="0"/>
    </xf>
    <xf numFmtId="0" fontId="20" fillId="0" borderId="44" xfId="0" applyFont="1" applyFill="1" applyBorder="1" applyAlignment="1">
      <alignment horizontal="center" vertical="center"/>
    </xf>
    <xf numFmtId="1" fontId="20" fillId="0" borderId="44" xfId="0" applyNumberFormat="1" applyFont="1" applyFill="1" applyBorder="1" applyAlignment="1">
      <alignment horizontal="center" vertical="center"/>
    </xf>
    <xf numFmtId="1" fontId="20" fillId="0" borderId="5" xfId="0" applyNumberFormat="1" applyFont="1" applyFill="1" applyBorder="1" applyAlignment="1" applyProtection="1">
      <alignment horizontal="center" vertical="center"/>
      <protection locked="0"/>
    </xf>
    <xf numFmtId="1" fontId="20" fillId="0" borderId="32" xfId="0" applyNumberFormat="1" applyFont="1" applyFill="1" applyBorder="1" applyAlignment="1" applyProtection="1">
      <alignment horizontal="center" vertical="center"/>
      <protection locked="0"/>
    </xf>
    <xf numFmtId="1" fontId="20" fillId="0" borderId="113" xfId="0" applyNumberFormat="1" applyFont="1" applyFill="1" applyBorder="1" applyAlignment="1">
      <alignment horizontal="center" vertical="center"/>
    </xf>
    <xf numFmtId="1" fontId="20" fillId="0" borderId="51" xfId="0" applyNumberFormat="1" applyFont="1" applyBorder="1" applyAlignment="1" applyProtection="1">
      <alignment horizontal="center" vertical="center"/>
      <protection hidden="1"/>
    </xf>
    <xf numFmtId="0" fontId="20" fillId="0" borderId="62" xfId="0" applyFont="1" applyFill="1" applyBorder="1" applyAlignment="1" applyProtection="1">
      <alignment horizontal="left" vertical="center" wrapText="1"/>
      <protection locked="0"/>
    </xf>
    <xf numFmtId="0" fontId="20" fillId="0" borderId="62" xfId="0" applyNumberFormat="1" applyFont="1" applyFill="1" applyBorder="1" applyAlignment="1" applyProtection="1">
      <alignment horizontal="center" vertical="center"/>
      <protection locked="0"/>
    </xf>
    <xf numFmtId="0" fontId="20" fillId="0" borderId="62" xfId="0" applyFont="1" applyFill="1" applyBorder="1" applyAlignment="1" applyProtection="1">
      <alignment horizontal="center" vertical="center"/>
      <protection locked="0"/>
    </xf>
    <xf numFmtId="0" fontId="20" fillId="0" borderId="62" xfId="0" applyFont="1" applyFill="1" applyBorder="1" applyAlignment="1" applyProtection="1">
      <alignment horizontal="center"/>
      <protection locked="0"/>
    </xf>
    <xf numFmtId="1" fontId="20" fillId="0" borderId="62" xfId="0" applyNumberFormat="1" applyFont="1" applyFill="1" applyBorder="1" applyAlignment="1">
      <alignment horizontal="center" vertical="center"/>
    </xf>
    <xf numFmtId="1" fontId="20" fillId="0" borderId="62" xfId="0" applyNumberFormat="1" applyFont="1" applyFill="1" applyBorder="1" applyAlignment="1">
      <alignment horizontal="center"/>
    </xf>
    <xf numFmtId="1" fontId="20" fillId="0" borderId="62" xfId="0" applyNumberFormat="1" applyFont="1" applyFill="1" applyBorder="1" applyAlignment="1" applyProtection="1">
      <alignment horizontal="center"/>
      <protection locked="0"/>
    </xf>
    <xf numFmtId="1" fontId="20" fillId="0" borderId="10" xfId="0" applyNumberFormat="1" applyFont="1" applyFill="1" applyBorder="1" applyAlignment="1" applyProtection="1">
      <alignment horizontal="center"/>
      <protection locked="0"/>
    </xf>
    <xf numFmtId="1" fontId="20" fillId="0" borderId="30" xfId="0" applyNumberFormat="1" applyFont="1" applyFill="1" applyBorder="1" applyAlignment="1" applyProtection="1">
      <alignment horizontal="center"/>
      <protection locked="0"/>
    </xf>
    <xf numFmtId="0" fontId="20" fillId="0" borderId="65" xfId="0" applyFont="1" applyFill="1" applyBorder="1" applyAlignment="1" applyProtection="1">
      <alignment horizontal="center" vertical="center"/>
      <protection locked="0"/>
    </xf>
    <xf numFmtId="0" fontId="20" fillId="0" borderId="65" xfId="0" applyFont="1" applyFill="1" applyBorder="1" applyAlignment="1" applyProtection="1">
      <alignment horizontal="center"/>
      <protection locked="0"/>
    </xf>
    <xf numFmtId="1" fontId="20" fillId="0" borderId="65" xfId="0" applyNumberFormat="1" applyFont="1" applyFill="1" applyBorder="1" applyAlignment="1">
      <alignment horizontal="center" vertical="center"/>
    </xf>
    <xf numFmtId="1" fontId="20" fillId="0" borderId="65" xfId="0" applyNumberFormat="1" applyFont="1" applyFill="1" applyBorder="1" applyAlignment="1">
      <alignment horizontal="center"/>
    </xf>
    <xf numFmtId="1" fontId="20" fillId="0" borderId="65" xfId="0" applyNumberFormat="1" applyFont="1" applyFill="1" applyBorder="1" applyAlignment="1" applyProtection="1">
      <alignment horizontal="center"/>
      <protection locked="0"/>
    </xf>
    <xf numFmtId="1" fontId="20" fillId="0" borderId="4" xfId="0" applyNumberFormat="1" applyFont="1" applyFill="1" applyBorder="1" applyAlignment="1">
      <alignment horizontal="center"/>
    </xf>
    <xf numFmtId="1" fontId="20" fillId="0" borderId="10" xfId="0" applyNumberFormat="1" applyFont="1" applyFill="1" applyBorder="1" applyAlignment="1">
      <alignment horizontal="center"/>
    </xf>
    <xf numFmtId="1" fontId="20" fillId="0" borderId="31" xfId="0" applyNumberFormat="1" applyFont="1" applyFill="1" applyBorder="1" applyAlignment="1">
      <alignment horizontal="center"/>
    </xf>
    <xf numFmtId="0" fontId="24" fillId="2" borderId="70" xfId="0" applyNumberFormat="1" applyFont="1" applyFill="1" applyBorder="1" applyAlignment="1" applyProtection="1">
      <alignment horizontal="center" vertical="center"/>
      <protection locked="0"/>
    </xf>
    <xf numFmtId="16" fontId="20" fillId="0" borderId="57" xfId="0" applyNumberFormat="1" applyFont="1" applyBorder="1" applyAlignment="1" applyProtection="1">
      <alignment horizontal="center" vertical="center"/>
      <protection locked="0"/>
    </xf>
    <xf numFmtId="0" fontId="33" fillId="0" borderId="70" xfId="0" applyFont="1" applyBorder="1" applyAlignment="1" applyProtection="1">
      <alignment horizontal="right" vertical="center" wrapText="1"/>
      <protection locked="0"/>
    </xf>
    <xf numFmtId="0" fontId="20" fillId="0" borderId="57" xfId="0" applyFont="1" applyFill="1" applyBorder="1" applyAlignment="1" applyProtection="1">
      <alignment horizontal="left" vertical="center" wrapText="1"/>
      <protection locked="0"/>
    </xf>
    <xf numFmtId="0" fontId="33" fillId="2" borderId="70" xfId="0" applyFont="1" applyFill="1" applyBorder="1" applyAlignment="1">
      <alignment horizontal="center" vertical="top" wrapText="1"/>
    </xf>
    <xf numFmtId="0" fontId="20" fillId="0" borderId="57" xfId="0" applyNumberFormat="1" applyFont="1" applyFill="1" applyBorder="1" applyAlignment="1" applyProtection="1">
      <alignment horizontal="center" vertical="center"/>
      <protection locked="0"/>
    </xf>
    <xf numFmtId="1" fontId="33" fillId="2" borderId="70" xfId="0" applyNumberFormat="1" applyFont="1" applyFill="1" applyBorder="1" applyAlignment="1">
      <alignment horizontal="center" vertical="top" wrapText="1"/>
    </xf>
    <xf numFmtId="1" fontId="20" fillId="0" borderId="57" xfId="0" applyNumberFormat="1" applyFont="1" applyFill="1" applyBorder="1" applyAlignment="1">
      <alignment horizontal="center"/>
    </xf>
    <xf numFmtId="1" fontId="20" fillId="0" borderId="118" xfId="0" applyNumberFormat="1" applyFont="1" applyFill="1" applyBorder="1" applyAlignment="1" applyProtection="1">
      <alignment horizontal="center"/>
      <protection locked="0"/>
    </xf>
    <xf numFmtId="1" fontId="20" fillId="0" borderId="64" xfId="0" applyNumberFormat="1" applyFont="1" applyBorder="1" applyAlignment="1" applyProtection="1">
      <alignment horizontal="center" vertical="center"/>
      <protection hidden="1"/>
    </xf>
    <xf numFmtId="1" fontId="20" fillId="0" borderId="65" xfId="0" applyNumberFormat="1" applyFont="1" applyBorder="1" applyAlignment="1" applyProtection="1">
      <alignment horizontal="center" vertical="center"/>
      <protection hidden="1"/>
    </xf>
    <xf numFmtId="1" fontId="20" fillId="0" borderId="57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center"/>
    </xf>
    <xf numFmtId="0" fontId="13" fillId="0" borderId="74" xfId="0" applyFont="1" applyBorder="1" applyAlignment="1">
      <alignment horizontal="center"/>
    </xf>
    <xf numFmtId="0" fontId="13" fillId="0" borderId="75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0" fontId="4" fillId="0" borderId="75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" fillId="0" borderId="75" xfId="0" applyFont="1" applyBorder="1" applyAlignment="1">
      <alignment horizontal="center" vertical="center" textRotation="90" wrapText="1"/>
    </xf>
    <xf numFmtId="0" fontId="19" fillId="0" borderId="85" xfId="0" applyFont="1" applyFill="1" applyBorder="1" applyAlignment="1">
      <alignment horizontal="left"/>
    </xf>
    <xf numFmtId="0" fontId="19" fillId="0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20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/>
    </xf>
    <xf numFmtId="0" fontId="20" fillId="0" borderId="57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20" fillId="0" borderId="56" xfId="0" applyFont="1" applyBorder="1" applyAlignment="1">
      <alignment horizontal="center" vertical="center" wrapText="1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31" fillId="0" borderId="83" xfId="0" applyFont="1" applyBorder="1" applyAlignment="1">
      <alignment horizontal="center" vertical="center" textRotation="90" wrapText="1"/>
    </xf>
    <xf numFmtId="0" fontId="31" fillId="0" borderId="84" xfId="0" applyFont="1" applyBorder="1" applyAlignment="1">
      <alignment horizontal="center" vertical="center" textRotation="90" wrapText="1"/>
    </xf>
    <xf numFmtId="0" fontId="31" fillId="0" borderId="85" xfId="0" applyFont="1" applyBorder="1" applyAlignment="1">
      <alignment horizontal="center" vertical="center" textRotation="90" wrapText="1"/>
    </xf>
    <xf numFmtId="0" fontId="31" fillId="0" borderId="86" xfId="0" applyFont="1" applyBorder="1" applyAlignment="1">
      <alignment horizontal="center" vertical="center" textRotation="90" wrapText="1"/>
    </xf>
    <xf numFmtId="0" fontId="31" fillId="0" borderId="87" xfId="0" applyFont="1" applyBorder="1" applyAlignment="1">
      <alignment horizontal="center" vertical="center" textRotation="90" wrapText="1"/>
    </xf>
    <xf numFmtId="0" fontId="31" fillId="0" borderId="88" xfId="0" applyFont="1" applyBorder="1" applyAlignment="1">
      <alignment horizontal="center" vertical="center" textRotation="90" wrapText="1"/>
    </xf>
    <xf numFmtId="0" fontId="21" fillId="0" borderId="89" xfId="0" applyFont="1" applyBorder="1" applyAlignment="1">
      <alignment horizontal="center" vertical="center" textRotation="90" wrapText="1"/>
    </xf>
    <xf numFmtId="0" fontId="21" fillId="0" borderId="90" xfId="0" applyFont="1" applyBorder="1" applyAlignment="1">
      <alignment horizontal="center" vertical="center" textRotation="90" wrapText="1"/>
    </xf>
    <xf numFmtId="0" fontId="21" fillId="0" borderId="91" xfId="0" applyFont="1" applyBorder="1" applyAlignment="1">
      <alignment horizontal="center" vertical="center" textRotation="90" wrapText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/>
    </xf>
    <xf numFmtId="0" fontId="21" fillId="0" borderId="81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 textRotation="90" wrapText="1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55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64" xfId="0" applyFont="1" applyBorder="1" applyAlignment="1">
      <alignment horizontal="center" vertical="center" textRotation="90" wrapText="1"/>
    </xf>
    <xf numFmtId="0" fontId="21" fillId="0" borderId="65" xfId="0" applyFont="1" applyBorder="1" applyAlignment="1">
      <alignment horizontal="center" vertical="center" textRotation="90" wrapText="1"/>
    </xf>
    <xf numFmtId="0" fontId="20" fillId="0" borderId="5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8" fillId="0" borderId="83" xfId="0" applyFont="1" applyBorder="1" applyAlignment="1">
      <alignment horizontal="center" vertical="center" textRotation="90" wrapText="1"/>
    </xf>
    <xf numFmtId="0" fontId="8" fillId="0" borderId="85" xfId="0" applyFont="1" applyBorder="1" applyAlignment="1">
      <alignment horizontal="center" vertical="center" textRotation="90" wrapText="1"/>
    </xf>
    <xf numFmtId="0" fontId="25" fillId="0" borderId="85" xfId="0" applyFont="1" applyBorder="1" applyAlignment="1">
      <alignment horizontal="center" vertical="center" textRotation="90" wrapText="1"/>
    </xf>
    <xf numFmtId="0" fontId="25" fillId="0" borderId="87" xfId="0" applyFont="1" applyBorder="1" applyAlignment="1">
      <alignment horizontal="center" vertical="center" textRotation="90" wrapText="1"/>
    </xf>
    <xf numFmtId="0" fontId="21" fillId="0" borderId="89" xfId="0" applyFont="1" applyBorder="1" applyAlignment="1">
      <alignment horizontal="center" vertical="center" textRotation="90"/>
    </xf>
    <xf numFmtId="0" fontId="21" fillId="0" borderId="90" xfId="0" applyFont="1" applyBorder="1" applyAlignment="1">
      <alignment horizontal="center" vertical="center" textRotation="90"/>
    </xf>
    <xf numFmtId="0" fontId="21" fillId="0" borderId="91" xfId="0" applyFont="1" applyBorder="1" applyAlignment="1">
      <alignment horizontal="center" vertical="center" textRotation="90"/>
    </xf>
    <xf numFmtId="0" fontId="20" fillId="0" borderId="52" xfId="0" applyFont="1" applyBorder="1" applyAlignment="1">
      <alignment horizontal="center"/>
    </xf>
    <xf numFmtId="0" fontId="21" fillId="0" borderId="54" xfId="0" applyFont="1" applyBorder="1" applyAlignment="1">
      <alignment horizontal="center" vertical="center" textRotation="90" wrapText="1"/>
    </xf>
    <xf numFmtId="0" fontId="21" fillId="0" borderId="63" xfId="0" applyFont="1" applyBorder="1" applyAlignment="1">
      <alignment horizontal="center" vertical="center" textRotation="90" wrapText="1"/>
    </xf>
    <xf numFmtId="0" fontId="21" fillId="0" borderId="92" xfId="0" applyFont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/>
    </xf>
    <xf numFmtId="0" fontId="33" fillId="0" borderId="54" xfId="0" applyFont="1" applyBorder="1" applyAlignment="1">
      <alignment horizontal="center" vertical="center" textRotation="90"/>
    </xf>
    <xf numFmtId="0" fontId="33" fillId="0" borderId="51" xfId="0" applyFont="1" applyBorder="1" applyAlignment="1">
      <alignment horizontal="center" vertical="center" textRotation="90"/>
    </xf>
    <xf numFmtId="0" fontId="33" fillId="0" borderId="63" xfId="0" applyFont="1" applyBorder="1" applyAlignment="1">
      <alignment horizontal="center" vertical="center" textRotation="90"/>
    </xf>
    <xf numFmtId="0" fontId="33" fillId="0" borderId="65" xfId="0" applyFont="1" applyBorder="1" applyAlignment="1">
      <alignment horizontal="center" vertical="center" textRotation="90"/>
    </xf>
    <xf numFmtId="0" fontId="33" fillId="0" borderId="92" xfId="0" applyFont="1" applyBorder="1" applyAlignment="1">
      <alignment horizontal="center" vertical="center" textRotation="90"/>
    </xf>
    <xf numFmtId="0" fontId="31" fillId="0" borderId="93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 textRotation="90"/>
    </xf>
    <xf numFmtId="0" fontId="21" fillId="0" borderId="51" xfId="0" applyFont="1" applyBorder="1" applyAlignment="1">
      <alignment horizontal="center" vertical="center" textRotation="90"/>
    </xf>
    <xf numFmtId="0" fontId="21" fillId="0" borderId="65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/>
    </xf>
    <xf numFmtId="0" fontId="35" fillId="0" borderId="83" xfId="0" applyFont="1" applyBorder="1" applyAlignment="1">
      <alignment horizontal="center" vertical="center" textRotation="90" wrapText="1"/>
    </xf>
    <xf numFmtId="0" fontId="35" fillId="0" borderId="85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50" xfId="0" applyFont="1" applyFill="1" applyBorder="1" applyAlignment="1">
      <alignment horizontal="center" vertical="center" wrapText="1"/>
    </xf>
    <xf numFmtId="0" fontId="19" fillId="0" borderId="99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33" fillId="2" borderId="83" xfId="0" applyFont="1" applyFill="1" applyBorder="1" applyAlignment="1">
      <alignment horizontal="center"/>
    </xf>
    <xf numFmtId="0" fontId="33" fillId="2" borderId="72" xfId="0" applyFont="1" applyFill="1" applyBorder="1" applyAlignment="1">
      <alignment horizontal="center"/>
    </xf>
    <xf numFmtId="0" fontId="33" fillId="2" borderId="84" xfId="0" applyFont="1" applyFill="1" applyBorder="1" applyAlignment="1">
      <alignment horizontal="center"/>
    </xf>
    <xf numFmtId="0" fontId="33" fillId="0" borderId="83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33" fillId="0" borderId="88" xfId="0" applyFont="1" applyBorder="1" applyAlignment="1">
      <alignment horizontal="center"/>
    </xf>
    <xf numFmtId="0" fontId="33" fillId="0" borderId="104" xfId="0" applyFont="1" applyBorder="1" applyAlignment="1">
      <alignment horizontal="center"/>
    </xf>
    <xf numFmtId="0" fontId="33" fillId="0" borderId="105" xfId="0" applyFont="1" applyBorder="1" applyAlignment="1">
      <alignment horizontal="center"/>
    </xf>
    <xf numFmtId="0" fontId="33" fillId="0" borderId="106" xfId="0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1" fontId="19" fillId="0" borderId="32" xfId="0" applyNumberFormat="1" applyFont="1" applyFill="1" applyBorder="1" applyAlignment="1">
      <alignment horizontal="center" vertical="center" wrapText="1"/>
    </xf>
    <xf numFmtId="1" fontId="19" fillId="0" borderId="31" xfId="0" applyNumberFormat="1" applyFont="1" applyFill="1" applyBorder="1" applyAlignment="1">
      <alignment horizontal="center" vertical="center" wrapText="1"/>
    </xf>
    <xf numFmtId="1" fontId="19" fillId="0" borderId="73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textRotation="90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0" fontId="33" fillId="0" borderId="70" xfId="0" applyFont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170" fontId="33" fillId="0" borderId="59" xfId="0" applyNumberFormat="1" applyFont="1" applyBorder="1" applyAlignment="1" applyProtection="1">
      <alignment horizontal="center" vertical="center"/>
      <protection locked="0"/>
    </xf>
    <xf numFmtId="170" fontId="33" fillId="0" borderId="60" xfId="0" applyNumberFormat="1" applyFont="1" applyBorder="1" applyAlignment="1" applyProtection="1">
      <alignment horizontal="center" vertical="center"/>
      <protection locked="0"/>
    </xf>
    <xf numFmtId="170" fontId="33" fillId="0" borderId="61" xfId="0" applyNumberFormat="1" applyFont="1" applyBorder="1" applyAlignment="1" applyProtection="1">
      <alignment horizontal="center" vertical="center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94" xfId="0" applyFont="1" applyBorder="1" applyAlignment="1">
      <alignment horizontal="center"/>
    </xf>
    <xf numFmtId="0" fontId="0" fillId="0" borderId="95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27"/>
  <sheetViews>
    <sheetView showZeros="0" view="pageBreakPreview" workbookViewId="0"/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449" t="s">
        <v>1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3"/>
      <c r="O1" s="3"/>
      <c r="P1" s="3"/>
      <c r="Q1" s="4"/>
      <c r="R1" s="449"/>
      <c r="S1" s="449"/>
      <c r="T1" s="449"/>
      <c r="U1" s="449"/>
      <c r="V1" s="449"/>
      <c r="W1" s="449"/>
      <c r="X1" s="449"/>
      <c r="Y1" s="449"/>
      <c r="Z1" s="449"/>
      <c r="AA1" s="5"/>
      <c r="AB1" s="5"/>
      <c r="AC1" s="449"/>
      <c r="AD1" s="449"/>
      <c r="AE1" s="449"/>
      <c r="AF1" s="449"/>
      <c r="AG1" s="449"/>
      <c r="AH1" s="449"/>
      <c r="AI1" s="449"/>
      <c r="AJ1" s="449"/>
      <c r="AK1" s="449"/>
      <c r="AL1" s="5"/>
      <c r="AM1" s="2"/>
      <c r="AN1" s="449"/>
      <c r="AO1" s="449"/>
      <c r="AP1" s="449"/>
      <c r="AQ1" s="449"/>
      <c r="AR1" s="449"/>
      <c r="AS1" s="449"/>
      <c r="AT1" s="449"/>
      <c r="AU1" s="449"/>
      <c r="AV1" s="449"/>
      <c r="AW1" s="5"/>
      <c r="AX1" s="6"/>
      <c r="AY1" s="6"/>
      <c r="AZ1" s="7"/>
      <c r="BA1" s="7"/>
      <c r="BB1" s="450" t="s">
        <v>2</v>
      </c>
      <c r="BC1" s="450"/>
      <c r="BD1" s="450"/>
      <c r="BE1" s="450"/>
      <c r="BF1" s="450"/>
      <c r="BG1" s="450"/>
      <c r="BH1" s="450"/>
      <c r="BI1" s="450"/>
      <c r="BJ1" s="450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11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12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13"/>
      <c r="AY2" s="448" t="s">
        <v>4</v>
      </c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8"/>
    </row>
    <row r="3" spans="1:63" ht="18.75">
      <c r="A3" s="438" t="s">
        <v>5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15"/>
      <c r="Q3" s="1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14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14"/>
      <c r="AN3" s="438"/>
      <c r="AO3" s="438"/>
      <c r="AP3" s="438"/>
      <c r="AQ3" s="438"/>
      <c r="AR3" s="438"/>
      <c r="AS3" s="438"/>
      <c r="AT3" s="438"/>
      <c r="AU3" s="438"/>
      <c r="AV3" s="438"/>
      <c r="AW3" s="438"/>
      <c r="AX3" s="6"/>
      <c r="AY3" s="6"/>
      <c r="AZ3" s="6"/>
      <c r="BA3" s="6"/>
      <c r="BB3" s="443" t="s">
        <v>6</v>
      </c>
      <c r="BC3" s="443"/>
      <c r="BD3" s="443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438" t="s">
        <v>8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15"/>
      <c r="Q4" s="15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6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14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6"/>
      <c r="AY4" s="6"/>
      <c r="AZ4" s="6"/>
      <c r="BA4" s="6"/>
      <c r="BB4" s="444" t="s">
        <v>9</v>
      </c>
      <c r="BC4" s="444"/>
      <c r="BD4" s="444"/>
      <c r="BE4" s="444"/>
      <c r="BF4" s="444"/>
      <c r="BG4" s="444"/>
      <c r="BH4" s="444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437" t="s">
        <v>10</v>
      </c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8" t="s">
        <v>11</v>
      </c>
      <c r="BC6" s="438"/>
      <c r="BD6" s="438"/>
      <c r="BE6" s="438"/>
      <c r="BF6" s="438"/>
      <c r="BG6" s="438"/>
      <c r="BH6" s="438"/>
      <c r="BI6" s="438"/>
      <c r="BJ6" s="438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37" t="s">
        <v>12</v>
      </c>
      <c r="S7" s="437"/>
      <c r="T7" s="437"/>
      <c r="U7" s="437"/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437"/>
      <c r="AN7" s="437"/>
      <c r="AO7" s="437"/>
      <c r="AP7" s="437"/>
      <c r="AQ7" s="437"/>
      <c r="AR7" s="437"/>
      <c r="AS7" s="437"/>
      <c r="AT7" s="437"/>
      <c r="AU7" s="437"/>
      <c r="AV7" s="437"/>
      <c r="AW7" s="437"/>
      <c r="AX7" s="437"/>
      <c r="AY7" s="437"/>
      <c r="AZ7" s="437"/>
      <c r="BA7" s="437"/>
      <c r="BB7" s="438" t="s">
        <v>11</v>
      </c>
      <c r="BC7" s="438"/>
      <c r="BD7" s="438"/>
      <c r="BE7" s="438"/>
      <c r="BF7" s="438"/>
      <c r="BG7" s="438"/>
      <c r="BH7" s="438"/>
      <c r="BI7" s="438"/>
      <c r="BJ7" s="438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442" t="s">
        <v>13</v>
      </c>
      <c r="U8" s="442"/>
      <c r="V8" s="442"/>
      <c r="W8" s="442"/>
      <c r="X8" s="442"/>
      <c r="Y8" s="442"/>
      <c r="Z8" s="442"/>
      <c r="AA8" s="442"/>
      <c r="AB8" s="442"/>
      <c r="AC8" s="442"/>
      <c r="AD8" s="442"/>
      <c r="AE8" s="442"/>
      <c r="AF8" s="442"/>
      <c r="AG8" s="442"/>
      <c r="AH8" s="442"/>
      <c r="AI8" s="442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442"/>
      <c r="AV8" s="442"/>
      <c r="AW8" s="442"/>
      <c r="AX8" s="442"/>
      <c r="AY8" s="442"/>
      <c r="AZ8" s="442"/>
      <c r="BA8" s="442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32" t="s">
        <v>14</v>
      </c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2"/>
      <c r="AQ9" s="432"/>
      <c r="AR9" s="432"/>
      <c r="AS9" s="432"/>
      <c r="AT9" s="432"/>
      <c r="AU9" s="432"/>
      <c r="AV9" s="432"/>
      <c r="AW9" s="432"/>
      <c r="AX9" s="432"/>
      <c r="AY9" s="432"/>
      <c r="AZ9" s="432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32" t="s">
        <v>16</v>
      </c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2"/>
      <c r="AQ10" s="432"/>
      <c r="AR10" s="432"/>
      <c r="AS10" s="432"/>
      <c r="AT10" s="432"/>
      <c r="AU10" s="432"/>
      <c r="AV10" s="432"/>
      <c r="AW10" s="432"/>
      <c r="AX10" s="432"/>
      <c r="AY10" s="432"/>
      <c r="AZ10" s="432"/>
      <c r="BA10" s="432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437" t="s">
        <v>17</v>
      </c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432" t="s">
        <v>19</v>
      </c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  <c r="AQ13" s="432"/>
      <c r="AR13" s="432"/>
      <c r="AS13" s="432"/>
      <c r="AT13" s="432"/>
      <c r="AU13" s="432"/>
      <c r="AV13" s="432"/>
      <c r="AW13" s="432"/>
      <c r="AX13" s="432"/>
      <c r="AY13" s="432"/>
      <c r="AZ13" s="432"/>
      <c r="BA13" s="432"/>
      <c r="BB13" s="438" t="s">
        <v>20</v>
      </c>
      <c r="BC13" s="438"/>
      <c r="BD13" s="438"/>
      <c r="BE13" s="438"/>
      <c r="BF13" s="438"/>
      <c r="BG13" s="438"/>
      <c r="BH13" s="438"/>
      <c r="BI13" s="438"/>
      <c r="BJ13" s="438"/>
      <c r="BK13" s="8"/>
    </row>
    <row r="14" spans="1:63" ht="15" customHeight="1">
      <c r="A14" s="441" t="s">
        <v>21</v>
      </c>
      <c r="B14" s="436" t="s">
        <v>22</v>
      </c>
      <c r="C14" s="436"/>
      <c r="D14" s="436"/>
      <c r="E14" s="436"/>
      <c r="F14" s="436" t="s">
        <v>23</v>
      </c>
      <c r="G14" s="436"/>
      <c r="H14" s="436"/>
      <c r="I14" s="436"/>
      <c r="J14" s="436"/>
      <c r="K14" s="439" t="s">
        <v>24</v>
      </c>
      <c r="L14" s="439"/>
      <c r="M14" s="439"/>
      <c r="N14" s="439"/>
      <c r="O14" s="436" t="s">
        <v>25</v>
      </c>
      <c r="P14" s="436"/>
      <c r="Q14" s="436"/>
      <c r="R14" s="436"/>
      <c r="S14" s="436" t="s">
        <v>26</v>
      </c>
      <c r="T14" s="436"/>
      <c r="U14" s="436"/>
      <c r="V14" s="436"/>
      <c r="W14" s="436"/>
      <c r="X14" s="436" t="s">
        <v>27</v>
      </c>
      <c r="Y14" s="436"/>
      <c r="Z14" s="436"/>
      <c r="AA14" s="436"/>
      <c r="AB14" s="436" t="s">
        <v>28</v>
      </c>
      <c r="AC14" s="436"/>
      <c r="AD14" s="436"/>
      <c r="AE14" s="436"/>
      <c r="AF14" s="439" t="s">
        <v>29</v>
      </c>
      <c r="AG14" s="439"/>
      <c r="AH14" s="439"/>
      <c r="AI14" s="439"/>
      <c r="AJ14" s="439"/>
      <c r="AK14" s="440" t="s">
        <v>30</v>
      </c>
      <c r="AL14" s="440"/>
      <c r="AM14" s="440"/>
      <c r="AN14" s="25"/>
      <c r="AO14" s="433" t="s">
        <v>31</v>
      </c>
      <c r="AP14" s="433"/>
      <c r="AQ14" s="433"/>
      <c r="AR14" s="433"/>
      <c r="AS14" s="439" t="s">
        <v>32</v>
      </c>
      <c r="AT14" s="439"/>
      <c r="AU14" s="439"/>
      <c r="AV14" s="439"/>
      <c r="AW14" s="439"/>
      <c r="AX14" s="433" t="s">
        <v>33</v>
      </c>
      <c r="AY14" s="433"/>
      <c r="AZ14" s="433"/>
      <c r="BA14" s="433"/>
      <c r="BB14" s="23" t="s">
        <v>34</v>
      </c>
      <c r="BC14" s="23" t="s">
        <v>35</v>
      </c>
      <c r="BD14" s="23" t="s">
        <v>36</v>
      </c>
      <c r="BE14" s="23" t="s">
        <v>37</v>
      </c>
      <c r="BF14" s="23" t="s">
        <v>38</v>
      </c>
      <c r="BG14" s="23" t="s">
        <v>39</v>
      </c>
      <c r="BH14" s="434" t="s">
        <v>40</v>
      </c>
      <c r="BI14" s="434" t="s">
        <v>41</v>
      </c>
      <c r="BJ14" s="434" t="s">
        <v>21</v>
      </c>
      <c r="BK14" s="8"/>
    </row>
    <row r="15" spans="1:63" ht="15">
      <c r="A15" s="441"/>
      <c r="B15" s="26">
        <v>3</v>
      </c>
      <c r="C15" s="26">
        <f>B15+7</f>
        <v>10</v>
      </c>
      <c r="D15" s="26">
        <f>C15+7</f>
        <v>17</v>
      </c>
      <c r="E15" s="26">
        <f>D15+7</f>
        <v>24</v>
      </c>
      <c r="F15" s="26">
        <v>1</v>
      </c>
      <c r="G15" s="26">
        <f>F15+7</f>
        <v>8</v>
      </c>
      <c r="H15" s="26">
        <f>G15+7</f>
        <v>15</v>
      </c>
      <c r="I15" s="26">
        <f>H15+7</f>
        <v>22</v>
      </c>
      <c r="J15" s="26">
        <f>I15+7</f>
        <v>29</v>
      </c>
      <c r="K15" s="26">
        <f>J17+1</f>
        <v>5</v>
      </c>
      <c r="L15" s="26">
        <f>K15+7</f>
        <v>12</v>
      </c>
      <c r="M15" s="26">
        <f>L15+7</f>
        <v>19</v>
      </c>
      <c r="N15" s="26">
        <f>M15+7</f>
        <v>26</v>
      </c>
      <c r="O15" s="26">
        <v>3</v>
      </c>
      <c r="P15" s="26">
        <f>O15+7</f>
        <v>10</v>
      </c>
      <c r="Q15" s="26">
        <f>P15+7</f>
        <v>17</v>
      </c>
      <c r="R15" s="26">
        <f>Q15+7</f>
        <v>24</v>
      </c>
      <c r="S15" s="26">
        <v>31</v>
      </c>
      <c r="T15" s="26">
        <f>S17+1</f>
        <v>7</v>
      </c>
      <c r="U15" s="26">
        <f>T16+1</f>
        <v>14</v>
      </c>
      <c r="V15" s="26">
        <f>U16+1</f>
        <v>21</v>
      </c>
      <c r="W15" s="26">
        <v>28</v>
      </c>
      <c r="X15" s="26">
        <f>W17+1</f>
        <v>4</v>
      </c>
      <c r="Y15" s="26">
        <f>X16+1</f>
        <v>11</v>
      </c>
      <c r="Z15" s="26">
        <f>Y16+1</f>
        <v>18</v>
      </c>
      <c r="AA15" s="26">
        <v>25</v>
      </c>
      <c r="AB15" s="26">
        <f>AA17+1</f>
        <v>4</v>
      </c>
      <c r="AC15" s="26">
        <f>AB16+1</f>
        <v>11</v>
      </c>
      <c r="AD15" s="26">
        <f>AC16+1</f>
        <v>18</v>
      </c>
      <c r="AE15" s="26">
        <f>AD16+1</f>
        <v>25</v>
      </c>
      <c r="AF15" s="26">
        <v>1</v>
      </c>
      <c r="AG15" s="26">
        <f>AF16+1</f>
        <v>8</v>
      </c>
      <c r="AH15" s="26">
        <f>AG16+1</f>
        <v>15</v>
      </c>
      <c r="AI15" s="26">
        <f>AH16+1</f>
        <v>22</v>
      </c>
      <c r="AJ15" s="26">
        <v>29</v>
      </c>
      <c r="AK15" s="26">
        <f>AJ17+1</f>
        <v>6</v>
      </c>
      <c r="AL15" s="26">
        <f>AK16+1</f>
        <v>13</v>
      </c>
      <c r="AM15" s="26">
        <f>AL16+1</f>
        <v>20</v>
      </c>
      <c r="AN15" s="26">
        <f>AM16+1</f>
        <v>27</v>
      </c>
      <c r="AO15" s="26">
        <f>AN17+1</f>
        <v>3</v>
      </c>
      <c r="AP15" s="26">
        <f>AO16+1</f>
        <v>10</v>
      </c>
      <c r="AQ15" s="26">
        <f>AP16+1</f>
        <v>17</v>
      </c>
      <c r="AR15" s="26">
        <f>AQ16+1</f>
        <v>24</v>
      </c>
      <c r="AS15" s="26">
        <v>1</v>
      </c>
      <c r="AT15" s="26">
        <f>AS16+1</f>
        <v>8</v>
      </c>
      <c r="AU15" s="26">
        <f>AT16+1</f>
        <v>15</v>
      </c>
      <c r="AV15" s="26">
        <f>AU16+1</f>
        <v>22</v>
      </c>
      <c r="AW15" s="26">
        <f>AV16+1</f>
        <v>29</v>
      </c>
      <c r="AX15" s="26">
        <v>5</v>
      </c>
      <c r="AY15" s="26">
        <f>AX16+1</f>
        <v>12</v>
      </c>
      <c r="AZ15" s="26">
        <f>AY16+1</f>
        <v>19</v>
      </c>
      <c r="BA15" s="26">
        <v>26</v>
      </c>
      <c r="BB15" s="27" t="s">
        <v>42</v>
      </c>
      <c r="BC15" s="27" t="s">
        <v>43</v>
      </c>
      <c r="BD15" s="27" t="s">
        <v>44</v>
      </c>
      <c r="BE15" s="27" t="s">
        <v>44</v>
      </c>
      <c r="BF15" s="27" t="s">
        <v>45</v>
      </c>
      <c r="BG15" s="27" t="s">
        <v>46</v>
      </c>
      <c r="BH15" s="434"/>
      <c r="BI15" s="434"/>
      <c r="BJ15" s="434"/>
      <c r="BK15" s="8"/>
    </row>
    <row r="16" spans="1:63" ht="15">
      <c r="A16" s="441"/>
      <c r="B16" s="26">
        <f t="shared" ref="B16:I16" si="0">B15+6</f>
        <v>9</v>
      </c>
      <c r="C16" s="26">
        <f t="shared" si="0"/>
        <v>16</v>
      </c>
      <c r="D16" s="26">
        <f t="shared" si="0"/>
        <v>23</v>
      </c>
      <c r="E16" s="26">
        <f t="shared" si="0"/>
        <v>30</v>
      </c>
      <c r="F16" s="26">
        <f t="shared" si="0"/>
        <v>7</v>
      </c>
      <c r="G16" s="26">
        <f t="shared" si="0"/>
        <v>14</v>
      </c>
      <c r="H16" s="26">
        <f t="shared" si="0"/>
        <v>21</v>
      </c>
      <c r="I16" s="26">
        <f t="shared" si="0"/>
        <v>28</v>
      </c>
      <c r="J16" s="26" t="s">
        <v>47</v>
      </c>
      <c r="K16" s="26">
        <f>K15+6</f>
        <v>11</v>
      </c>
      <c r="L16" s="26">
        <f>L15+6</f>
        <v>18</v>
      </c>
      <c r="M16" s="26">
        <f>M15+6</f>
        <v>25</v>
      </c>
      <c r="N16" s="26" t="s">
        <v>48</v>
      </c>
      <c r="O16" s="26">
        <f>O15+6</f>
        <v>9</v>
      </c>
      <c r="P16" s="26">
        <f>P15+6</f>
        <v>16</v>
      </c>
      <c r="Q16" s="26">
        <f>Q15+6</f>
        <v>23</v>
      </c>
      <c r="R16" s="26">
        <v>30</v>
      </c>
      <c r="S16" s="26" t="s">
        <v>49</v>
      </c>
      <c r="T16" s="26">
        <f>T15+6</f>
        <v>13</v>
      </c>
      <c r="U16" s="26">
        <f>U15+6</f>
        <v>20</v>
      </c>
      <c r="V16" s="26">
        <f>V15+6</f>
        <v>27</v>
      </c>
      <c r="W16" s="26" t="s">
        <v>50</v>
      </c>
      <c r="X16" s="26">
        <f>X15+6</f>
        <v>10</v>
      </c>
      <c r="Y16" s="26">
        <f>Y15+6</f>
        <v>17</v>
      </c>
      <c r="Z16" s="26">
        <f>Z15+6</f>
        <v>24</v>
      </c>
      <c r="AA16" s="26" t="s">
        <v>51</v>
      </c>
      <c r="AB16" s="26">
        <f>AB15+6</f>
        <v>10</v>
      </c>
      <c r="AC16" s="26">
        <f>AC15+6</f>
        <v>17</v>
      </c>
      <c r="AD16" s="26">
        <f>AD15+6</f>
        <v>24</v>
      </c>
      <c r="AE16" s="26">
        <v>31</v>
      </c>
      <c r="AF16" s="26">
        <f>AF15+6</f>
        <v>7</v>
      </c>
      <c r="AG16" s="26">
        <f>AG15+6</f>
        <v>14</v>
      </c>
      <c r="AH16" s="26">
        <f>AH15+6</f>
        <v>21</v>
      </c>
      <c r="AI16" s="26">
        <f>AI15+6</f>
        <v>28</v>
      </c>
      <c r="AJ16" s="26" t="s">
        <v>52</v>
      </c>
      <c r="AK16" s="26">
        <f>AK15+6</f>
        <v>12</v>
      </c>
      <c r="AL16" s="26">
        <f>AL15+6</f>
        <v>19</v>
      </c>
      <c r="AM16" s="26">
        <f>AM15+6</f>
        <v>26</v>
      </c>
      <c r="AN16" s="26" t="s">
        <v>53</v>
      </c>
      <c r="AO16" s="26">
        <f>AO15+6</f>
        <v>9</v>
      </c>
      <c r="AP16" s="26">
        <f>AP15+6</f>
        <v>16</v>
      </c>
      <c r="AQ16" s="26">
        <f>AQ15+6</f>
        <v>23</v>
      </c>
      <c r="AR16" s="26">
        <v>30</v>
      </c>
      <c r="AS16" s="26">
        <f>AS15+6</f>
        <v>7</v>
      </c>
      <c r="AT16" s="26">
        <f>AT15+6</f>
        <v>14</v>
      </c>
      <c r="AU16" s="26">
        <f>AU15+6</f>
        <v>21</v>
      </c>
      <c r="AV16" s="26">
        <f>AV15+6</f>
        <v>28</v>
      </c>
      <c r="AW16" s="26" t="s">
        <v>54</v>
      </c>
      <c r="AX16" s="26">
        <f>AX15+6</f>
        <v>11</v>
      </c>
      <c r="AY16" s="26">
        <f>AY15+6</f>
        <v>18</v>
      </c>
      <c r="AZ16" s="26">
        <f>AZ15+6</f>
        <v>25</v>
      </c>
      <c r="BA16" s="26" t="s">
        <v>47</v>
      </c>
      <c r="BB16" s="27" t="s">
        <v>55</v>
      </c>
      <c r="BC16" s="28"/>
      <c r="BD16" s="28"/>
      <c r="BE16" s="28"/>
      <c r="BF16" s="27" t="s">
        <v>56</v>
      </c>
      <c r="BG16" s="28"/>
      <c r="BH16" s="434"/>
      <c r="BI16" s="434"/>
      <c r="BJ16" s="434"/>
      <c r="BK16" s="8"/>
    </row>
    <row r="17" spans="1:63" ht="15">
      <c r="A17" s="441"/>
      <c r="B17" s="29"/>
      <c r="C17" s="29"/>
      <c r="D17" s="29"/>
      <c r="E17" s="29"/>
      <c r="F17" s="29"/>
      <c r="G17" s="29"/>
      <c r="H17" s="29"/>
      <c r="I17" s="30"/>
      <c r="J17" s="29">
        <v>4</v>
      </c>
      <c r="K17" s="29"/>
      <c r="L17" s="29"/>
      <c r="M17" s="29"/>
      <c r="N17" s="29">
        <v>2</v>
      </c>
      <c r="O17" s="29"/>
      <c r="P17" s="29"/>
      <c r="Q17" s="29"/>
      <c r="R17" s="30"/>
      <c r="S17" s="31">
        <v>6</v>
      </c>
      <c r="T17" s="31"/>
      <c r="U17" s="31"/>
      <c r="V17" s="29"/>
      <c r="W17" s="30">
        <v>3</v>
      </c>
      <c r="X17" s="29"/>
      <c r="Y17" s="29"/>
      <c r="Z17" s="29"/>
      <c r="AA17" s="30">
        <v>3</v>
      </c>
      <c r="AB17" s="29"/>
      <c r="AC17" s="29"/>
      <c r="AD17" s="29"/>
      <c r="AE17" s="30"/>
      <c r="AF17" s="29"/>
      <c r="AG17" s="29"/>
      <c r="AH17" s="29"/>
      <c r="AI17" s="30"/>
      <c r="AJ17" s="29">
        <v>5</v>
      </c>
      <c r="AK17" s="29"/>
      <c r="AL17" s="29"/>
      <c r="AM17" s="29"/>
      <c r="AN17" s="29">
        <v>2</v>
      </c>
      <c r="AO17" s="29"/>
      <c r="AP17" s="29"/>
      <c r="AQ17" s="29"/>
      <c r="AR17" s="30"/>
      <c r="AS17" s="29"/>
      <c r="AT17" s="29"/>
      <c r="AU17" s="29"/>
      <c r="AV17" s="30"/>
      <c r="AW17" s="29">
        <v>4</v>
      </c>
      <c r="AX17" s="29"/>
      <c r="AY17" s="29"/>
      <c r="AZ17" s="29"/>
      <c r="BA17" s="32">
        <v>1</v>
      </c>
      <c r="BB17" s="30" t="s">
        <v>57</v>
      </c>
      <c r="BC17" s="29"/>
      <c r="BD17" s="29"/>
      <c r="BE17" s="29"/>
      <c r="BF17" s="29"/>
      <c r="BG17" s="29"/>
      <c r="BH17" s="434"/>
      <c r="BI17" s="434"/>
      <c r="BJ17" s="434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17</v>
      </c>
      <c r="J18" s="36"/>
      <c r="K18" s="34"/>
      <c r="L18" s="34"/>
      <c r="M18" s="34"/>
      <c r="N18" s="34"/>
      <c r="O18" s="34"/>
      <c r="P18" s="37"/>
      <c r="Q18" s="37"/>
      <c r="R18" s="37"/>
      <c r="S18" s="38" t="s">
        <v>58</v>
      </c>
      <c r="T18" s="37" t="s">
        <v>59</v>
      </c>
      <c r="U18" s="37" t="s">
        <v>59</v>
      </c>
      <c r="V18" s="37" t="s">
        <v>59</v>
      </c>
      <c r="W18" s="38" t="s">
        <v>58</v>
      </c>
      <c r="X18" s="35"/>
      <c r="Y18" s="34"/>
      <c r="Z18" s="34"/>
      <c r="AA18" s="34"/>
      <c r="AB18" s="35">
        <v>9</v>
      </c>
      <c r="AC18" s="37"/>
      <c r="AD18" s="38"/>
      <c r="AE18" s="34"/>
      <c r="AF18" s="37"/>
      <c r="AG18" s="37" t="s">
        <v>59</v>
      </c>
      <c r="AH18" s="38"/>
      <c r="AI18" s="34"/>
      <c r="AJ18" s="39"/>
      <c r="AK18" s="34"/>
      <c r="AL18" s="39">
        <v>9</v>
      </c>
      <c r="AM18" s="39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41" t="s">
        <v>58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35</v>
      </c>
      <c r="BC18" s="36">
        <v>6</v>
      </c>
      <c r="BD18" s="36">
        <v>3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17</v>
      </c>
      <c r="J19" s="47"/>
      <c r="K19" s="45"/>
      <c r="L19" s="45"/>
      <c r="M19" s="45"/>
      <c r="N19" s="45"/>
      <c r="O19" s="45"/>
      <c r="P19" s="48"/>
      <c r="Q19" s="48"/>
      <c r="R19" s="48"/>
      <c r="S19" s="49" t="s">
        <v>58</v>
      </c>
      <c r="T19" s="48" t="s">
        <v>59</v>
      </c>
      <c r="U19" s="48" t="s">
        <v>59</v>
      </c>
      <c r="V19" s="48" t="s">
        <v>59</v>
      </c>
      <c r="W19" s="49" t="s">
        <v>58</v>
      </c>
      <c r="X19" s="46"/>
      <c r="Y19" s="45"/>
      <c r="Z19" s="45"/>
      <c r="AA19" s="45"/>
      <c r="AB19" s="46">
        <v>9</v>
      </c>
      <c r="AC19" s="48"/>
      <c r="AD19" s="49"/>
      <c r="AE19" s="45"/>
      <c r="AF19" s="48"/>
      <c r="AG19" s="48" t="s">
        <v>59</v>
      </c>
      <c r="AH19" s="49"/>
      <c r="AI19" s="45"/>
      <c r="AJ19" s="50"/>
      <c r="AK19" s="45"/>
      <c r="AL19" s="50">
        <v>9</v>
      </c>
      <c r="AM19" s="50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52" t="s">
        <v>58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35</v>
      </c>
      <c r="BC19" s="47">
        <v>6</v>
      </c>
      <c r="BD19" s="47">
        <v>3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17</v>
      </c>
      <c r="J20" s="47"/>
      <c r="K20" s="45"/>
      <c r="L20" s="45"/>
      <c r="M20" s="45"/>
      <c r="N20" s="45"/>
      <c r="O20" s="45"/>
      <c r="P20" s="48"/>
      <c r="Q20" s="48"/>
      <c r="R20" s="48"/>
      <c r="S20" s="49" t="s">
        <v>58</v>
      </c>
      <c r="T20" s="48" t="s">
        <v>59</v>
      </c>
      <c r="U20" s="48" t="s">
        <v>59</v>
      </c>
      <c r="V20" s="48" t="s">
        <v>59</v>
      </c>
      <c r="W20" s="49" t="s">
        <v>58</v>
      </c>
      <c r="X20" s="46"/>
      <c r="Y20" s="45"/>
      <c r="Z20" s="45"/>
      <c r="AA20" s="45"/>
      <c r="AB20" s="46">
        <v>9</v>
      </c>
      <c r="AC20" s="48"/>
      <c r="AD20" s="49"/>
      <c r="AE20" s="45"/>
      <c r="AF20" s="48"/>
      <c r="AG20" s="48" t="s">
        <v>59</v>
      </c>
      <c r="AH20" s="49"/>
      <c r="AI20" s="45"/>
      <c r="AJ20" s="50"/>
      <c r="AK20" s="45"/>
      <c r="AL20" s="50">
        <v>9</v>
      </c>
      <c r="AM20" s="50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35</v>
      </c>
      <c r="BC20" s="47">
        <v>6</v>
      </c>
      <c r="BD20" s="53"/>
      <c r="BE20" s="47">
        <v>4</v>
      </c>
      <c r="BF20" s="53"/>
      <c r="BG20" s="53"/>
      <c r="BH20" s="47">
        <v>7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17</v>
      </c>
      <c r="J21" s="47"/>
      <c r="K21" s="45"/>
      <c r="L21" s="45"/>
      <c r="M21" s="45"/>
      <c r="N21" s="45"/>
      <c r="O21" s="45"/>
      <c r="P21" s="48"/>
      <c r="Q21" s="48"/>
      <c r="R21" s="48"/>
      <c r="S21" s="49" t="s">
        <v>58</v>
      </c>
      <c r="T21" s="48" t="s">
        <v>59</v>
      </c>
      <c r="U21" s="48" t="s">
        <v>59</v>
      </c>
      <c r="V21" s="48" t="s">
        <v>59</v>
      </c>
      <c r="W21" s="49" t="s">
        <v>58</v>
      </c>
      <c r="X21" s="46"/>
      <c r="Y21" s="45"/>
      <c r="Z21" s="45"/>
      <c r="AA21" s="45"/>
      <c r="AB21" s="46">
        <v>9</v>
      </c>
      <c r="AC21" s="48"/>
      <c r="AD21" s="49"/>
      <c r="AE21" s="45"/>
      <c r="AF21" s="48"/>
      <c r="AG21" s="48" t="s">
        <v>59</v>
      </c>
      <c r="AH21" s="49"/>
      <c r="AI21" s="45"/>
      <c r="AJ21" s="50"/>
      <c r="AK21" s="45"/>
      <c r="AL21" s="50">
        <v>9</v>
      </c>
      <c r="AM21" s="50"/>
      <c r="AN21" s="51"/>
      <c r="AO21" s="51"/>
      <c r="AP21" s="51"/>
      <c r="AQ21" s="51" t="s">
        <v>59</v>
      </c>
      <c r="AR21" s="51" t="s">
        <v>59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35</v>
      </c>
      <c r="BC21" s="47">
        <v>6</v>
      </c>
      <c r="BD21" s="53"/>
      <c r="BE21" s="47">
        <v>3</v>
      </c>
      <c r="BF21" s="53"/>
      <c r="BG21" s="47">
        <v>1</v>
      </c>
      <c r="BH21" s="47">
        <v>7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435" t="s">
        <v>65</v>
      </c>
      <c r="AX23" s="435"/>
      <c r="AY23" s="435"/>
      <c r="AZ23" s="435"/>
      <c r="BA23" s="435"/>
      <c r="BB23" s="59">
        <f t="shared" ref="BB23:BI23" si="1">SUM(BB18:BB22)</f>
        <v>140</v>
      </c>
      <c r="BC23" s="59">
        <f t="shared" si="1"/>
        <v>24</v>
      </c>
      <c r="BD23" s="59">
        <f t="shared" si="1"/>
        <v>6</v>
      </c>
      <c r="BE23" s="59">
        <f t="shared" si="1"/>
        <v>7</v>
      </c>
      <c r="BF23" s="59">
        <f t="shared" si="1"/>
        <v>0</v>
      </c>
      <c r="BG23" s="59">
        <f t="shared" si="1"/>
        <v>1</v>
      </c>
      <c r="BH23" s="59">
        <f t="shared" si="1"/>
        <v>30</v>
      </c>
      <c r="BI23" s="59">
        <f t="shared" si="1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437" t="s">
        <v>66</v>
      </c>
      <c r="E25" s="437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438" t="s">
        <v>18</v>
      </c>
      <c r="AM25" s="438"/>
      <c r="AN25" s="438"/>
      <c r="AO25" s="432" t="s">
        <v>69</v>
      </c>
      <c r="AP25" s="432"/>
      <c r="AQ25" s="432"/>
      <c r="AR25" s="432"/>
      <c r="AS25" s="432"/>
      <c r="AT25" s="432"/>
      <c r="AU25" s="432"/>
      <c r="AV25" s="16"/>
      <c r="AW25" s="65" t="s">
        <v>60</v>
      </c>
      <c r="AY25" s="16"/>
      <c r="AZ25" s="6"/>
      <c r="BA25" s="6"/>
      <c r="BB25" s="6"/>
      <c r="BC25" s="432" t="s">
        <v>70</v>
      </c>
      <c r="BD25" s="432"/>
      <c r="BE25" s="432"/>
      <c r="BF25" s="432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432" t="s">
        <v>74</v>
      </c>
      <c r="BD27" s="432"/>
      <c r="BE27" s="432"/>
      <c r="BF27" s="432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1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T6:BA6"/>
    <mergeCell ref="BB6:BJ6"/>
    <mergeCell ref="R7:BA7"/>
    <mergeCell ref="BB7:BJ7"/>
    <mergeCell ref="T8:BA8"/>
    <mergeCell ref="T10:BA10"/>
    <mergeCell ref="T9:AZ9"/>
    <mergeCell ref="T11:BA11"/>
    <mergeCell ref="T13:BA13"/>
    <mergeCell ref="BB13:BJ13"/>
    <mergeCell ref="A14:A17"/>
    <mergeCell ref="B14:E14"/>
    <mergeCell ref="F14:J14"/>
    <mergeCell ref="K14:N14"/>
    <mergeCell ref="O14:R14"/>
    <mergeCell ref="S14:W14"/>
    <mergeCell ref="D25:E25"/>
    <mergeCell ref="AL25:AN25"/>
    <mergeCell ref="AO25:AU25"/>
    <mergeCell ref="BC25:BF25"/>
    <mergeCell ref="X14:AA14"/>
    <mergeCell ref="AB14:AE14"/>
    <mergeCell ref="AF14:AJ14"/>
    <mergeCell ref="AK14:AM14"/>
    <mergeCell ref="AO14:AR14"/>
    <mergeCell ref="AS14:AW14"/>
    <mergeCell ref="BC27:BF27"/>
    <mergeCell ref="AX14:BA14"/>
    <mergeCell ref="BH14:BH17"/>
    <mergeCell ref="BI14:BI17"/>
    <mergeCell ref="BJ14:BJ17"/>
    <mergeCell ref="AW23:BA23"/>
  </mergeCells>
  <printOptions horizontalCentered="1"/>
  <pageMargins left="0" right="0" top="0.70833333333333337" bottom="0" header="0.51180555555555551" footer="0.51180555555555551"/>
  <pageSetup paperSize="9" scale="4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449" t="s">
        <v>1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3"/>
      <c r="O1" s="3"/>
      <c r="P1" s="3"/>
      <c r="Q1" s="4"/>
      <c r="R1" s="449"/>
      <c r="S1" s="449"/>
      <c r="T1" s="449"/>
      <c r="U1" s="449"/>
      <c r="V1" s="449"/>
      <c r="W1" s="449"/>
      <c r="X1" s="449"/>
      <c r="Y1" s="449"/>
      <c r="Z1" s="449"/>
      <c r="AA1" s="5"/>
      <c r="AB1" s="5"/>
      <c r="AC1" s="449"/>
      <c r="AD1" s="449"/>
      <c r="AE1" s="449"/>
      <c r="AF1" s="449"/>
      <c r="AG1" s="449"/>
      <c r="AH1" s="449"/>
      <c r="AI1" s="449"/>
      <c r="AJ1" s="449"/>
      <c r="AK1" s="449"/>
      <c r="AL1" s="5"/>
      <c r="AM1" s="2"/>
      <c r="AN1" s="449"/>
      <c r="AO1" s="449"/>
      <c r="AP1" s="449"/>
      <c r="AQ1" s="449"/>
      <c r="AR1" s="449"/>
      <c r="AS1" s="449"/>
      <c r="AT1" s="449"/>
      <c r="AU1" s="449"/>
      <c r="AV1" s="449"/>
      <c r="AW1" s="5"/>
      <c r="AX1" s="6"/>
      <c r="AY1" s="6"/>
      <c r="AZ1" s="7"/>
      <c r="BA1" s="7"/>
      <c r="BB1" s="450" t="s">
        <v>2</v>
      </c>
      <c r="BC1" s="450"/>
      <c r="BD1" s="450"/>
      <c r="BE1" s="450"/>
      <c r="BF1" s="450"/>
      <c r="BG1" s="450"/>
      <c r="BH1" s="450"/>
      <c r="BI1" s="450"/>
      <c r="BJ1" s="450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11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12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13"/>
      <c r="AY2" s="448" t="s">
        <v>4</v>
      </c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8"/>
    </row>
    <row r="3" spans="1:63" ht="18.75">
      <c r="A3" s="438" t="s">
        <v>75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15"/>
      <c r="Q3" s="1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14"/>
      <c r="AC3" s="438"/>
      <c r="AD3" s="438"/>
      <c r="AE3" s="438"/>
      <c r="AF3" s="438"/>
      <c r="AG3" s="438"/>
      <c r="AH3" s="438"/>
      <c r="AI3" s="438"/>
      <c r="AJ3" s="438"/>
      <c r="AK3" s="438"/>
      <c r="AL3" s="438"/>
      <c r="AM3" s="14"/>
      <c r="AN3" s="438"/>
      <c r="AO3" s="438"/>
      <c r="AP3" s="438"/>
      <c r="AQ3" s="438"/>
      <c r="AR3" s="438"/>
      <c r="AS3" s="438"/>
      <c r="AT3" s="438"/>
      <c r="AU3" s="438"/>
      <c r="AV3" s="438"/>
      <c r="AW3" s="438"/>
      <c r="AX3" s="6"/>
      <c r="AY3" s="6"/>
      <c r="AZ3" s="6"/>
      <c r="BA3" s="6"/>
      <c r="BB3" s="443" t="s">
        <v>6</v>
      </c>
      <c r="BC3" s="443"/>
      <c r="BD3" s="443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438" t="s">
        <v>8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15"/>
      <c r="Q4" s="15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6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14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6"/>
      <c r="AY4" s="6"/>
      <c r="AZ4" s="6"/>
      <c r="BA4" s="6"/>
      <c r="BB4" s="444" t="s">
        <v>9</v>
      </c>
      <c r="BC4" s="444"/>
      <c r="BD4" s="444"/>
      <c r="BE4" s="444"/>
      <c r="BF4" s="444"/>
      <c r="BG4" s="444"/>
      <c r="BH4" s="444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437" t="s">
        <v>10</v>
      </c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8" t="s">
        <v>11</v>
      </c>
      <c r="BC6" s="438"/>
      <c r="BD6" s="438"/>
      <c r="BE6" s="438"/>
      <c r="BF6" s="438"/>
      <c r="BG6" s="438"/>
      <c r="BH6" s="438"/>
      <c r="BI6" s="438"/>
      <c r="BJ6" s="438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437" t="s">
        <v>12</v>
      </c>
      <c r="S7" s="437"/>
      <c r="T7" s="437"/>
      <c r="U7" s="437"/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437"/>
      <c r="AN7" s="437"/>
      <c r="AO7" s="437"/>
      <c r="AP7" s="437"/>
      <c r="AQ7" s="437"/>
      <c r="AR7" s="437"/>
      <c r="AS7" s="437"/>
      <c r="AT7" s="437"/>
      <c r="AU7" s="437"/>
      <c r="AV7" s="437"/>
      <c r="AW7" s="437"/>
      <c r="AX7" s="437"/>
      <c r="AY7" s="437"/>
      <c r="AZ7" s="437"/>
      <c r="BA7" s="437"/>
      <c r="BB7" s="438" t="s">
        <v>11</v>
      </c>
      <c r="BC7" s="438"/>
      <c r="BD7" s="438"/>
      <c r="BE7" s="438"/>
      <c r="BF7" s="438"/>
      <c r="BG7" s="438"/>
      <c r="BH7" s="438"/>
      <c r="BI7" s="438"/>
      <c r="BJ7" s="438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442" t="s">
        <v>13</v>
      </c>
      <c r="U8" s="442"/>
      <c r="V8" s="442"/>
      <c r="W8" s="442"/>
      <c r="X8" s="442"/>
      <c r="Y8" s="442"/>
      <c r="Z8" s="442"/>
      <c r="AA8" s="442"/>
      <c r="AB8" s="442"/>
      <c r="AC8" s="442"/>
      <c r="AD8" s="442"/>
      <c r="AE8" s="442"/>
      <c r="AF8" s="442"/>
      <c r="AG8" s="442"/>
      <c r="AH8" s="442"/>
      <c r="AI8" s="442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442"/>
      <c r="AV8" s="442"/>
      <c r="AW8" s="442"/>
      <c r="AX8" s="442"/>
      <c r="AY8" s="442"/>
      <c r="AZ8" s="442"/>
      <c r="BA8" s="442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32" t="s">
        <v>14</v>
      </c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2"/>
      <c r="AQ9" s="432"/>
      <c r="AR9" s="432"/>
      <c r="AS9" s="432"/>
      <c r="AT9" s="432"/>
      <c r="AU9" s="432"/>
      <c r="AV9" s="432"/>
      <c r="AW9" s="432"/>
      <c r="AX9" s="432"/>
      <c r="AY9" s="432"/>
      <c r="AZ9" s="432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32" t="s">
        <v>16</v>
      </c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2"/>
      <c r="AQ10" s="432"/>
      <c r="AR10" s="432"/>
      <c r="AS10" s="432"/>
      <c r="AT10" s="432"/>
      <c r="AU10" s="432"/>
      <c r="AV10" s="432"/>
      <c r="AW10" s="432"/>
      <c r="AX10" s="432"/>
      <c r="AY10" s="432"/>
      <c r="AZ10" s="432"/>
      <c r="BA10" s="432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437" t="s">
        <v>76</v>
      </c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  <c r="AN11" s="437"/>
      <c r="AO11" s="437"/>
      <c r="AP11" s="437"/>
      <c r="AQ11" s="437"/>
      <c r="AR11" s="437"/>
      <c r="AS11" s="437"/>
      <c r="AT11" s="437"/>
      <c r="AU11" s="437"/>
      <c r="AV11" s="437"/>
      <c r="AW11" s="437"/>
      <c r="AX11" s="437"/>
      <c r="AY11" s="437"/>
      <c r="AZ11" s="437"/>
      <c r="BA11" s="437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432" t="s">
        <v>19</v>
      </c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  <c r="AQ13" s="432"/>
      <c r="AR13" s="432"/>
      <c r="AS13" s="432"/>
      <c r="AT13" s="432"/>
      <c r="AU13" s="432"/>
      <c r="AV13" s="432"/>
      <c r="AW13" s="432"/>
      <c r="AX13" s="432"/>
      <c r="AY13" s="432"/>
      <c r="AZ13" s="432"/>
      <c r="BA13" s="432"/>
      <c r="BB13" s="438" t="s">
        <v>20</v>
      </c>
      <c r="BC13" s="438"/>
      <c r="BD13" s="438"/>
      <c r="BE13" s="438"/>
      <c r="BF13" s="438"/>
      <c r="BG13" s="438"/>
      <c r="BH13" s="438"/>
      <c r="BI13" s="438"/>
      <c r="BJ13" s="438"/>
      <c r="BK13" s="8"/>
    </row>
    <row r="14" spans="1:63" ht="15" customHeight="1">
      <c r="A14" s="441" t="s">
        <v>21</v>
      </c>
      <c r="B14" s="436" t="s">
        <v>22</v>
      </c>
      <c r="C14" s="436"/>
      <c r="D14" s="436"/>
      <c r="E14" s="436"/>
      <c r="F14" s="436" t="s">
        <v>23</v>
      </c>
      <c r="G14" s="436"/>
      <c r="H14" s="436"/>
      <c r="I14" s="436"/>
      <c r="J14" s="436"/>
      <c r="K14" s="436" t="s">
        <v>24</v>
      </c>
      <c r="L14" s="436"/>
      <c r="M14" s="436"/>
      <c r="N14" s="436"/>
      <c r="O14" s="436" t="s">
        <v>25</v>
      </c>
      <c r="P14" s="436"/>
      <c r="Q14" s="436"/>
      <c r="R14" s="436"/>
      <c r="S14" s="436" t="s">
        <v>26</v>
      </c>
      <c r="T14" s="436"/>
      <c r="U14" s="436"/>
      <c r="V14" s="436"/>
      <c r="W14" s="436"/>
      <c r="X14" s="436" t="s">
        <v>27</v>
      </c>
      <c r="Y14" s="436"/>
      <c r="Z14" s="436"/>
      <c r="AA14" s="436"/>
      <c r="AB14" s="436" t="s">
        <v>28</v>
      </c>
      <c r="AC14" s="436"/>
      <c r="AD14" s="436"/>
      <c r="AE14" s="436"/>
      <c r="AF14" s="436" t="s">
        <v>29</v>
      </c>
      <c r="AG14" s="436"/>
      <c r="AH14" s="436"/>
      <c r="AI14" s="436"/>
      <c r="AJ14" s="439" t="s">
        <v>30</v>
      </c>
      <c r="AK14" s="439"/>
      <c r="AL14" s="439"/>
      <c r="AM14" s="439"/>
      <c r="AN14" s="439"/>
      <c r="AO14" s="436" t="s">
        <v>31</v>
      </c>
      <c r="AP14" s="436"/>
      <c r="AQ14" s="436"/>
      <c r="AR14" s="436"/>
      <c r="AS14" s="439" t="s">
        <v>32</v>
      </c>
      <c r="AT14" s="439"/>
      <c r="AU14" s="439"/>
      <c r="AV14" s="439"/>
      <c r="AW14" s="439" t="s">
        <v>33</v>
      </c>
      <c r="AX14" s="439"/>
      <c r="AY14" s="439"/>
      <c r="AZ14" s="439"/>
      <c r="BA14" s="439"/>
      <c r="BB14" s="23" t="s">
        <v>34</v>
      </c>
      <c r="BC14" s="434" t="s">
        <v>77</v>
      </c>
      <c r="BD14" s="434" t="s">
        <v>78</v>
      </c>
      <c r="BE14" s="434" t="s">
        <v>79</v>
      </c>
      <c r="BF14" s="451" t="s">
        <v>80</v>
      </c>
      <c r="BG14" s="434" t="s">
        <v>81</v>
      </c>
      <c r="BH14" s="434" t="s">
        <v>40</v>
      </c>
      <c r="BI14" s="434" t="s">
        <v>41</v>
      </c>
      <c r="BJ14" s="434" t="s">
        <v>21</v>
      </c>
      <c r="BK14" s="8"/>
    </row>
    <row r="15" spans="1:63" ht="15">
      <c r="A15" s="441"/>
      <c r="B15" s="26">
        <v>2</v>
      </c>
      <c r="C15" s="26">
        <f>B16+1</f>
        <v>9</v>
      </c>
      <c r="D15" s="26">
        <f>C16+1</f>
        <v>16</v>
      </c>
      <c r="E15" s="26">
        <f>D16+1</f>
        <v>23</v>
      </c>
      <c r="F15" s="26">
        <v>30</v>
      </c>
      <c r="G15" s="26">
        <v>7</v>
      </c>
      <c r="H15" s="26">
        <f>G15+7</f>
        <v>14</v>
      </c>
      <c r="I15" s="26">
        <f>H15+7</f>
        <v>21</v>
      </c>
      <c r="J15" s="26">
        <v>28</v>
      </c>
      <c r="K15" s="26">
        <v>4</v>
      </c>
      <c r="L15" s="26">
        <v>11</v>
      </c>
      <c r="M15" s="26">
        <f>L15+7</f>
        <v>18</v>
      </c>
      <c r="N15" s="26">
        <f>M15+7</f>
        <v>25</v>
      </c>
      <c r="O15" s="26">
        <v>2</v>
      </c>
      <c r="P15" s="26">
        <f>O15+7</f>
        <v>9</v>
      </c>
      <c r="Q15" s="26">
        <f>P15+7</f>
        <v>16</v>
      </c>
      <c r="R15" s="26">
        <f>Q15+7</f>
        <v>23</v>
      </c>
      <c r="S15" s="26">
        <v>30</v>
      </c>
      <c r="T15" s="26">
        <v>6</v>
      </c>
      <c r="U15" s="26">
        <f>T16+1</f>
        <v>13</v>
      </c>
      <c r="V15" s="26">
        <f>U16+1</f>
        <v>20</v>
      </c>
      <c r="W15" s="26">
        <v>27</v>
      </c>
      <c r="X15" s="26">
        <v>3</v>
      </c>
      <c r="Y15" s="26">
        <f>X16+1</f>
        <v>10</v>
      </c>
      <c r="Z15" s="26">
        <f>Y16+1</f>
        <v>17</v>
      </c>
      <c r="AA15" s="26">
        <v>24</v>
      </c>
      <c r="AB15" s="26">
        <v>3</v>
      </c>
      <c r="AC15" s="26">
        <f>AB16+1</f>
        <v>10</v>
      </c>
      <c r="AD15" s="26">
        <f>AC16+1</f>
        <v>17</v>
      </c>
      <c r="AE15" s="26">
        <f>AD16+1</f>
        <v>24</v>
      </c>
      <c r="AF15" s="26">
        <v>31</v>
      </c>
      <c r="AG15" s="26">
        <v>7</v>
      </c>
      <c r="AH15" s="26">
        <f>AG16+1</f>
        <v>14</v>
      </c>
      <c r="AI15" s="26">
        <f>AH16+1</f>
        <v>21</v>
      </c>
      <c r="AJ15" s="26">
        <v>28</v>
      </c>
      <c r="AK15" s="26">
        <v>5</v>
      </c>
      <c r="AL15" s="26">
        <f>AK16+1</f>
        <v>12</v>
      </c>
      <c r="AM15" s="26">
        <f>AL16+1</f>
        <v>19</v>
      </c>
      <c r="AN15" s="26">
        <f>AM16+1</f>
        <v>26</v>
      </c>
      <c r="AO15" s="26">
        <f>AN17+1</f>
        <v>17</v>
      </c>
      <c r="AP15" s="26">
        <f>AO16+1</f>
        <v>9</v>
      </c>
      <c r="AQ15" s="26">
        <f>AP16+1</f>
        <v>16</v>
      </c>
      <c r="AR15" s="26">
        <f>AQ16+1</f>
        <v>23</v>
      </c>
      <c r="AS15" s="26">
        <v>30</v>
      </c>
      <c r="AT15" s="26">
        <f>AS16+1</f>
        <v>7</v>
      </c>
      <c r="AU15" s="26">
        <f>AT16+1</f>
        <v>14</v>
      </c>
      <c r="AV15" s="26">
        <f>AU16+1</f>
        <v>21</v>
      </c>
      <c r="AW15" s="26">
        <f>AV16+1</f>
        <v>28</v>
      </c>
      <c r="AX15" s="26">
        <v>4</v>
      </c>
      <c r="AY15" s="26">
        <f>AX16+1</f>
        <v>11</v>
      </c>
      <c r="AZ15" s="26">
        <v>18</v>
      </c>
      <c r="BA15" s="26">
        <v>25</v>
      </c>
      <c r="BB15" s="27" t="s">
        <v>42</v>
      </c>
      <c r="BC15" s="434"/>
      <c r="BD15" s="434"/>
      <c r="BE15" s="434"/>
      <c r="BF15" s="451"/>
      <c r="BG15" s="434"/>
      <c r="BH15" s="434"/>
      <c r="BI15" s="434"/>
      <c r="BJ15" s="434"/>
      <c r="BK15" s="8"/>
    </row>
    <row r="16" spans="1:63" ht="15">
      <c r="A16" s="441"/>
      <c r="B16" s="26">
        <v>8</v>
      </c>
      <c r="C16" s="26">
        <f>C15+6</f>
        <v>15</v>
      </c>
      <c r="D16" s="26">
        <f>D15+6</f>
        <v>22</v>
      </c>
      <c r="E16" s="26">
        <f>E15+6</f>
        <v>29</v>
      </c>
      <c r="F16" s="26">
        <v>6</v>
      </c>
      <c r="G16" s="26">
        <f>G15+6</f>
        <v>13</v>
      </c>
      <c r="H16" s="26">
        <f>H15+6</f>
        <v>20</v>
      </c>
      <c r="I16" s="26">
        <f>I15+6</f>
        <v>27</v>
      </c>
      <c r="J16" s="26">
        <v>3</v>
      </c>
      <c r="K16" s="26">
        <f>K15+6</f>
        <v>10</v>
      </c>
      <c r="L16" s="26">
        <f>L15+6</f>
        <v>17</v>
      </c>
      <c r="M16" s="26">
        <f>M15+6</f>
        <v>24</v>
      </c>
      <c r="N16" s="26">
        <v>1</v>
      </c>
      <c r="O16" s="26">
        <f>O15+6</f>
        <v>8</v>
      </c>
      <c r="P16" s="26">
        <f>P15+6</f>
        <v>15</v>
      </c>
      <c r="Q16" s="26">
        <f>Q15+6</f>
        <v>22</v>
      </c>
      <c r="R16" s="26">
        <f>R15+6</f>
        <v>29</v>
      </c>
      <c r="S16" s="26">
        <v>5</v>
      </c>
      <c r="T16" s="26">
        <f>T15+6</f>
        <v>12</v>
      </c>
      <c r="U16" s="26">
        <f>U15+6</f>
        <v>19</v>
      </c>
      <c r="V16" s="26">
        <f>V15+6</f>
        <v>26</v>
      </c>
      <c r="W16" s="26">
        <v>2</v>
      </c>
      <c r="X16" s="26">
        <f>X15+6</f>
        <v>9</v>
      </c>
      <c r="Y16" s="26">
        <f>Y15+6</f>
        <v>16</v>
      </c>
      <c r="Z16" s="26">
        <f>Z15+6</f>
        <v>23</v>
      </c>
      <c r="AA16" s="26">
        <v>2</v>
      </c>
      <c r="AB16" s="26">
        <f>AB15+6</f>
        <v>9</v>
      </c>
      <c r="AC16" s="26">
        <f>AC15+6</f>
        <v>16</v>
      </c>
      <c r="AD16" s="26">
        <f>AD15+6</f>
        <v>23</v>
      </c>
      <c r="AE16" s="26">
        <v>30</v>
      </c>
      <c r="AF16" s="26">
        <v>6</v>
      </c>
      <c r="AG16" s="26">
        <f>AG15+6</f>
        <v>13</v>
      </c>
      <c r="AH16" s="26">
        <f>AH15+6</f>
        <v>20</v>
      </c>
      <c r="AI16" s="26">
        <f>AI15+6</f>
        <v>27</v>
      </c>
      <c r="AJ16" s="26">
        <v>4</v>
      </c>
      <c r="AK16" s="26">
        <f>AK15+6</f>
        <v>11</v>
      </c>
      <c r="AL16" s="26">
        <f>AL15+6</f>
        <v>18</v>
      </c>
      <c r="AM16" s="26">
        <f>AM15+6</f>
        <v>25</v>
      </c>
      <c r="AN16" s="26">
        <v>1</v>
      </c>
      <c r="AO16" s="26">
        <v>8</v>
      </c>
      <c r="AP16" s="26">
        <f>AP15+6</f>
        <v>15</v>
      </c>
      <c r="AQ16" s="26">
        <f>AQ15+6</f>
        <v>22</v>
      </c>
      <c r="AR16" s="26">
        <v>29</v>
      </c>
      <c r="AS16" s="26">
        <v>6</v>
      </c>
      <c r="AT16" s="26">
        <f>AT15+6</f>
        <v>13</v>
      </c>
      <c r="AU16" s="26">
        <f>AU15+6</f>
        <v>20</v>
      </c>
      <c r="AV16" s="26">
        <f>AV15+6</f>
        <v>27</v>
      </c>
      <c r="AW16" s="26">
        <v>3</v>
      </c>
      <c r="AX16" s="26">
        <f>AX15+6</f>
        <v>10</v>
      </c>
      <c r="AY16" s="26">
        <f>AY15+6</f>
        <v>17</v>
      </c>
      <c r="AZ16" s="26">
        <f>AZ15+6</f>
        <v>24</v>
      </c>
      <c r="BA16" s="26">
        <f>BA15+6</f>
        <v>31</v>
      </c>
      <c r="BB16" s="27" t="s">
        <v>55</v>
      </c>
      <c r="BC16" s="434"/>
      <c r="BD16" s="434"/>
      <c r="BE16" s="434"/>
      <c r="BF16" s="451"/>
      <c r="BG16" s="434"/>
      <c r="BH16" s="434"/>
      <c r="BI16" s="434"/>
      <c r="BJ16" s="434"/>
      <c r="BK16" s="8"/>
    </row>
    <row r="17" spans="1:63" ht="15" customHeight="1">
      <c r="A17" s="441"/>
      <c r="B17" s="72">
        <v>1</v>
      </c>
      <c r="C17" s="72">
        <f t="shared" ref="C17:S17" si="0">B17+1</f>
        <v>2</v>
      </c>
      <c r="D17" s="72">
        <f t="shared" si="0"/>
        <v>3</v>
      </c>
      <c r="E17" s="72">
        <f t="shared" si="0"/>
        <v>4</v>
      </c>
      <c r="F17" s="72">
        <f t="shared" si="0"/>
        <v>5</v>
      </c>
      <c r="G17" s="72">
        <f t="shared" si="0"/>
        <v>6</v>
      </c>
      <c r="H17" s="72">
        <f t="shared" si="0"/>
        <v>7</v>
      </c>
      <c r="I17" s="72">
        <f t="shared" si="0"/>
        <v>8</v>
      </c>
      <c r="J17" s="72">
        <f t="shared" si="0"/>
        <v>9</v>
      </c>
      <c r="K17" s="72">
        <f t="shared" si="0"/>
        <v>10</v>
      </c>
      <c r="L17" s="72">
        <f t="shared" si="0"/>
        <v>11</v>
      </c>
      <c r="M17" s="72">
        <f t="shared" si="0"/>
        <v>12</v>
      </c>
      <c r="N17" s="72">
        <f t="shared" si="0"/>
        <v>13</v>
      </c>
      <c r="O17" s="72">
        <f t="shared" si="0"/>
        <v>14</v>
      </c>
      <c r="P17" s="72">
        <f t="shared" si="0"/>
        <v>15</v>
      </c>
      <c r="Q17" s="72">
        <f t="shared" si="0"/>
        <v>16</v>
      </c>
      <c r="R17" s="72">
        <f t="shared" si="0"/>
        <v>17</v>
      </c>
      <c r="S17" s="72">
        <f t="shared" si="0"/>
        <v>18</v>
      </c>
      <c r="T17" s="73">
        <v>1</v>
      </c>
      <c r="U17" s="73">
        <f>T17+1</f>
        <v>2</v>
      </c>
      <c r="V17" s="73">
        <f>U17+1</f>
        <v>3</v>
      </c>
      <c r="W17" s="73">
        <f>V17+1</f>
        <v>4</v>
      </c>
      <c r="X17" s="73">
        <f>W17+1</f>
        <v>5</v>
      </c>
      <c r="Y17" s="73">
        <v>1</v>
      </c>
      <c r="Z17" s="73">
        <f t="shared" ref="Z17:AO17" si="1">Y17+1</f>
        <v>2</v>
      </c>
      <c r="AA17" s="73">
        <f t="shared" si="1"/>
        <v>3</v>
      </c>
      <c r="AB17" s="73">
        <f t="shared" si="1"/>
        <v>4</v>
      </c>
      <c r="AC17" s="73">
        <f t="shared" si="1"/>
        <v>5</v>
      </c>
      <c r="AD17" s="73">
        <f t="shared" si="1"/>
        <v>6</v>
      </c>
      <c r="AE17" s="73">
        <f t="shared" si="1"/>
        <v>7</v>
      </c>
      <c r="AF17" s="73">
        <f t="shared" si="1"/>
        <v>8</v>
      </c>
      <c r="AG17" s="73">
        <f t="shared" si="1"/>
        <v>9</v>
      </c>
      <c r="AH17" s="73">
        <f t="shared" si="1"/>
        <v>10</v>
      </c>
      <c r="AI17" s="73">
        <f t="shared" si="1"/>
        <v>11</v>
      </c>
      <c r="AJ17" s="73">
        <f t="shared" si="1"/>
        <v>12</v>
      </c>
      <c r="AK17" s="73">
        <f t="shared" si="1"/>
        <v>13</v>
      </c>
      <c r="AL17" s="73">
        <f t="shared" si="1"/>
        <v>14</v>
      </c>
      <c r="AM17" s="73">
        <f t="shared" si="1"/>
        <v>15</v>
      </c>
      <c r="AN17" s="73">
        <f t="shared" si="1"/>
        <v>16</v>
      </c>
      <c r="AO17" s="73">
        <f t="shared" si="1"/>
        <v>17</v>
      </c>
      <c r="AP17" s="73">
        <v>1</v>
      </c>
      <c r="AQ17" s="73">
        <f t="shared" ref="AQ17:BA17" si="2">AP17+1</f>
        <v>2</v>
      </c>
      <c r="AR17" s="73">
        <f t="shared" si="2"/>
        <v>3</v>
      </c>
      <c r="AS17" s="73">
        <f t="shared" si="2"/>
        <v>4</v>
      </c>
      <c r="AT17" s="73">
        <f t="shared" si="2"/>
        <v>5</v>
      </c>
      <c r="AU17" s="73">
        <f t="shared" si="2"/>
        <v>6</v>
      </c>
      <c r="AV17" s="73">
        <f t="shared" si="2"/>
        <v>7</v>
      </c>
      <c r="AW17" s="73">
        <f t="shared" si="2"/>
        <v>8</v>
      </c>
      <c r="AX17" s="73">
        <f t="shared" si="2"/>
        <v>9</v>
      </c>
      <c r="AY17" s="73">
        <f t="shared" si="2"/>
        <v>10</v>
      </c>
      <c r="AZ17" s="73">
        <f t="shared" si="2"/>
        <v>11</v>
      </c>
      <c r="BA17" s="73">
        <f t="shared" si="2"/>
        <v>12</v>
      </c>
      <c r="BB17" s="30" t="s">
        <v>57</v>
      </c>
      <c r="BC17" s="434"/>
      <c r="BD17" s="434"/>
      <c r="BE17" s="434"/>
      <c r="BF17" s="451"/>
      <c r="BG17" s="434"/>
      <c r="BH17" s="434"/>
      <c r="BI17" s="434"/>
      <c r="BJ17" s="434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14</v>
      </c>
      <c r="J18" s="36"/>
      <c r="K18" s="34"/>
      <c r="L18" s="34"/>
      <c r="M18" s="34"/>
      <c r="N18" s="34"/>
      <c r="O18" s="34"/>
      <c r="P18" s="37" t="s">
        <v>59</v>
      </c>
      <c r="Q18" s="37" t="s">
        <v>59</v>
      </c>
      <c r="R18" s="37" t="s">
        <v>59</v>
      </c>
      <c r="S18" s="38" t="s">
        <v>58</v>
      </c>
      <c r="T18" s="38" t="s">
        <v>58</v>
      </c>
      <c r="U18" s="38"/>
      <c r="V18" s="37"/>
      <c r="W18" s="38"/>
      <c r="X18" s="35">
        <v>8</v>
      </c>
      <c r="Y18" s="34"/>
      <c r="Z18" s="34"/>
      <c r="AA18" s="34"/>
      <c r="AB18" s="34"/>
      <c r="AC18" s="37" t="s">
        <v>59</v>
      </c>
      <c r="AD18" s="38" t="s">
        <v>58</v>
      </c>
      <c r="AE18" s="34"/>
      <c r="AF18" s="39"/>
      <c r="AG18" s="34"/>
      <c r="AH18" s="34"/>
      <c r="AI18" s="34"/>
      <c r="AJ18" s="39">
        <v>12</v>
      </c>
      <c r="AK18" s="34"/>
      <c r="AL18" s="34"/>
      <c r="AM18" s="34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24" t="s">
        <v>60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34</v>
      </c>
      <c r="BC18" s="36">
        <v>6</v>
      </c>
      <c r="BD18" s="36">
        <v>4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14</v>
      </c>
      <c r="J19" s="47"/>
      <c r="K19" s="45"/>
      <c r="L19" s="45"/>
      <c r="M19" s="45"/>
      <c r="N19" s="45"/>
      <c r="O19" s="45"/>
      <c r="P19" s="48" t="s">
        <v>59</v>
      </c>
      <c r="Q19" s="48" t="s">
        <v>59</v>
      </c>
      <c r="R19" s="48" t="s">
        <v>59</v>
      </c>
      <c r="S19" s="49" t="s">
        <v>58</v>
      </c>
      <c r="T19" s="49" t="s">
        <v>58</v>
      </c>
      <c r="U19" s="49"/>
      <c r="V19" s="48"/>
      <c r="W19" s="49"/>
      <c r="X19" s="46">
        <v>8</v>
      </c>
      <c r="Y19" s="45"/>
      <c r="Z19" s="45"/>
      <c r="AA19" s="45"/>
      <c r="AB19" s="45" t="s">
        <v>0</v>
      </c>
      <c r="AC19" s="48" t="s">
        <v>59</v>
      </c>
      <c r="AD19" s="49" t="s">
        <v>58</v>
      </c>
      <c r="AE19" s="45"/>
      <c r="AF19" s="50"/>
      <c r="AG19" s="45"/>
      <c r="AH19" s="45"/>
      <c r="AI19" s="45"/>
      <c r="AJ19" s="50">
        <v>12</v>
      </c>
      <c r="AK19" s="45"/>
      <c r="AL19" s="45"/>
      <c r="AM19" s="45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26" t="s">
        <v>60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34</v>
      </c>
      <c r="BC19" s="47">
        <v>6</v>
      </c>
      <c r="BD19" s="47">
        <v>4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14</v>
      </c>
      <c r="J20" s="47"/>
      <c r="K20" s="45"/>
      <c r="L20" s="45"/>
      <c r="M20" s="45"/>
      <c r="N20" s="45"/>
      <c r="O20" s="45"/>
      <c r="P20" s="48" t="s">
        <v>59</v>
      </c>
      <c r="Q20" s="48" t="s">
        <v>59</v>
      </c>
      <c r="R20" s="48" t="s">
        <v>59</v>
      </c>
      <c r="S20" s="49" t="s">
        <v>58</v>
      </c>
      <c r="T20" s="49" t="s">
        <v>58</v>
      </c>
      <c r="U20" s="49"/>
      <c r="V20" s="48"/>
      <c r="W20" s="49"/>
      <c r="X20" s="46">
        <v>8</v>
      </c>
      <c r="Y20" s="45"/>
      <c r="Z20" s="45"/>
      <c r="AA20" s="45"/>
      <c r="AB20" s="45"/>
      <c r="AC20" s="48" t="s">
        <v>59</v>
      </c>
      <c r="AD20" s="49" t="s">
        <v>58</v>
      </c>
      <c r="AE20" s="45"/>
      <c r="AF20" s="50"/>
      <c r="AG20" s="45"/>
      <c r="AH20" s="45"/>
      <c r="AI20" s="45"/>
      <c r="AJ20" s="50">
        <v>12</v>
      </c>
      <c r="AK20" s="45"/>
      <c r="AL20" s="45"/>
      <c r="AM20" s="45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34</v>
      </c>
      <c r="BC20" s="47">
        <v>6</v>
      </c>
      <c r="BD20" s="53"/>
      <c r="BE20" s="47">
        <v>4</v>
      </c>
      <c r="BF20" s="53"/>
      <c r="BG20" s="53"/>
      <c r="BH20" s="47">
        <v>8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14</v>
      </c>
      <c r="J21" s="47"/>
      <c r="K21" s="45"/>
      <c r="L21" s="45"/>
      <c r="M21" s="45"/>
      <c r="N21" s="45"/>
      <c r="O21" s="45"/>
      <c r="P21" s="48" t="s">
        <v>59</v>
      </c>
      <c r="Q21" s="48" t="s">
        <v>59</v>
      </c>
      <c r="R21" s="48" t="s">
        <v>59</v>
      </c>
      <c r="S21" s="49" t="s">
        <v>58</v>
      </c>
      <c r="T21" s="49" t="s">
        <v>58</v>
      </c>
      <c r="U21" s="49"/>
      <c r="V21" s="48"/>
      <c r="W21" s="49"/>
      <c r="X21" s="46">
        <v>8</v>
      </c>
      <c r="Y21" s="45"/>
      <c r="Z21" s="45"/>
      <c r="AA21" s="45"/>
      <c r="AB21" s="45"/>
      <c r="AC21" s="48" t="s">
        <v>59</v>
      </c>
      <c r="AD21" s="49" t="s">
        <v>58</v>
      </c>
      <c r="AE21" s="45"/>
      <c r="AF21" s="50"/>
      <c r="AG21" s="45"/>
      <c r="AH21" s="45"/>
      <c r="AI21" s="45"/>
      <c r="AJ21" s="50">
        <v>11</v>
      </c>
      <c r="AK21" s="45"/>
      <c r="AL21" s="45"/>
      <c r="AM21" s="45"/>
      <c r="AN21" s="51"/>
      <c r="AO21" s="51"/>
      <c r="AP21" s="51" t="s">
        <v>59</v>
      </c>
      <c r="AQ21" s="51" t="s">
        <v>59</v>
      </c>
      <c r="AR21" s="26" t="s">
        <v>62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33</v>
      </c>
      <c r="BC21" s="47">
        <v>6</v>
      </c>
      <c r="BD21" s="53"/>
      <c r="BE21" s="47">
        <v>4</v>
      </c>
      <c r="BF21" s="53"/>
      <c r="BG21" s="47">
        <v>1</v>
      </c>
      <c r="BH21" s="47">
        <v>8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>
        <v>1</v>
      </c>
      <c r="C22" s="55">
        <f t="shared" ref="C22:O22" si="3">B22+1</f>
        <v>2</v>
      </c>
      <c r="D22" s="55">
        <f t="shared" si="3"/>
        <v>3</v>
      </c>
      <c r="E22" s="55">
        <f t="shared" si="3"/>
        <v>4</v>
      </c>
      <c r="F22" s="55">
        <f t="shared" si="3"/>
        <v>5</v>
      </c>
      <c r="G22" s="55">
        <f t="shared" si="3"/>
        <v>6</v>
      </c>
      <c r="H22" s="55">
        <f t="shared" si="3"/>
        <v>7</v>
      </c>
      <c r="I22" s="55">
        <f t="shared" si="3"/>
        <v>8</v>
      </c>
      <c r="J22" s="55">
        <f t="shared" si="3"/>
        <v>9</v>
      </c>
      <c r="K22" s="55">
        <f t="shared" si="3"/>
        <v>10</v>
      </c>
      <c r="L22" s="55">
        <f t="shared" si="3"/>
        <v>11</v>
      </c>
      <c r="M22" s="55">
        <f t="shared" si="3"/>
        <v>12</v>
      </c>
      <c r="N22" s="55">
        <f t="shared" si="3"/>
        <v>13</v>
      </c>
      <c r="O22" s="55">
        <f t="shared" si="3"/>
        <v>14</v>
      </c>
      <c r="P22" s="55">
        <v>1</v>
      </c>
      <c r="Q22" s="55">
        <f>P22+1</f>
        <v>2</v>
      </c>
      <c r="R22" s="55">
        <f>Q22+1</f>
        <v>3</v>
      </c>
      <c r="S22" s="55">
        <v>1</v>
      </c>
      <c r="T22" s="55">
        <f>S22+1</f>
        <v>2</v>
      </c>
      <c r="U22" s="55">
        <v>1</v>
      </c>
      <c r="V22" s="55">
        <f t="shared" ref="V22:AB22" si="4">U22+1</f>
        <v>2</v>
      </c>
      <c r="W22" s="55">
        <f t="shared" si="4"/>
        <v>3</v>
      </c>
      <c r="X22" s="55">
        <f t="shared" si="4"/>
        <v>4</v>
      </c>
      <c r="Y22" s="55">
        <f t="shared" si="4"/>
        <v>5</v>
      </c>
      <c r="Z22" s="55">
        <f t="shared" si="4"/>
        <v>6</v>
      </c>
      <c r="AA22" s="55">
        <f t="shared" si="4"/>
        <v>7</v>
      </c>
      <c r="AB22" s="55">
        <f t="shared" si="4"/>
        <v>8</v>
      </c>
      <c r="AC22" s="55">
        <v>1</v>
      </c>
      <c r="AD22" s="55">
        <v>1</v>
      </c>
      <c r="AE22" s="55">
        <v>1</v>
      </c>
      <c r="AF22" s="55">
        <f t="shared" ref="AF22:AO22" si="5">AE22+1</f>
        <v>2</v>
      </c>
      <c r="AG22" s="55">
        <f t="shared" si="5"/>
        <v>3</v>
      </c>
      <c r="AH22" s="55">
        <f t="shared" si="5"/>
        <v>4</v>
      </c>
      <c r="AI22" s="55">
        <f t="shared" si="5"/>
        <v>5</v>
      </c>
      <c r="AJ22" s="55">
        <f t="shared" si="5"/>
        <v>6</v>
      </c>
      <c r="AK22" s="55">
        <f t="shared" si="5"/>
        <v>7</v>
      </c>
      <c r="AL22" s="55">
        <f t="shared" si="5"/>
        <v>8</v>
      </c>
      <c r="AM22" s="55">
        <f t="shared" si="5"/>
        <v>9</v>
      </c>
      <c r="AN22" s="55">
        <f t="shared" si="5"/>
        <v>10</v>
      </c>
      <c r="AO22" s="55">
        <f t="shared" si="5"/>
        <v>11</v>
      </c>
      <c r="AP22" s="55">
        <v>1</v>
      </c>
      <c r="AQ22" s="55">
        <v>2</v>
      </c>
      <c r="AR22" s="55">
        <v>1</v>
      </c>
      <c r="AS22" s="55">
        <f>AR22+1</f>
        <v>2</v>
      </c>
      <c r="AT22" s="55">
        <f>AS22+1</f>
        <v>3</v>
      </c>
      <c r="AU22" s="55">
        <f>AT22+1</f>
        <v>4</v>
      </c>
      <c r="AV22" s="55">
        <v>1</v>
      </c>
      <c r="AW22" s="55">
        <v>1</v>
      </c>
      <c r="AX22" s="55">
        <f>AW22+1</f>
        <v>2</v>
      </c>
      <c r="AY22" s="55">
        <f>AX22+1</f>
        <v>3</v>
      </c>
      <c r="AZ22" s="55">
        <f>AY22+1</f>
        <v>4</v>
      </c>
      <c r="BA22" s="55">
        <f>AZ22+1</f>
        <v>5</v>
      </c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435" t="s">
        <v>65</v>
      </c>
      <c r="AX23" s="435"/>
      <c r="AY23" s="435"/>
      <c r="AZ23" s="435"/>
      <c r="BA23" s="435"/>
      <c r="BB23" s="59">
        <f t="shared" ref="BB23:BI23" si="6">SUM(BB18:BB22)</f>
        <v>135</v>
      </c>
      <c r="BC23" s="59">
        <f t="shared" si="6"/>
        <v>24</v>
      </c>
      <c r="BD23" s="59">
        <f t="shared" si="6"/>
        <v>8</v>
      </c>
      <c r="BE23" s="59">
        <f t="shared" si="6"/>
        <v>8</v>
      </c>
      <c r="BF23" s="59">
        <f t="shared" si="6"/>
        <v>0</v>
      </c>
      <c r="BG23" s="59">
        <f t="shared" si="6"/>
        <v>1</v>
      </c>
      <c r="BH23" s="59">
        <f t="shared" si="6"/>
        <v>32</v>
      </c>
      <c r="BI23" s="59">
        <f t="shared" si="6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437" t="s">
        <v>66</v>
      </c>
      <c r="E25" s="437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438" t="s">
        <v>18</v>
      </c>
      <c r="AM25" s="438"/>
      <c r="AN25" s="438"/>
      <c r="AO25" s="432" t="s">
        <v>69</v>
      </c>
      <c r="AP25" s="432"/>
      <c r="AQ25" s="432"/>
      <c r="AR25" s="432"/>
      <c r="AS25" s="432"/>
      <c r="AT25" s="432"/>
      <c r="AU25" s="432"/>
      <c r="AV25" s="16"/>
      <c r="AW25" s="65" t="s">
        <v>60</v>
      </c>
      <c r="AY25" s="16"/>
      <c r="AZ25" s="6"/>
      <c r="BA25" s="6"/>
      <c r="BB25" s="6"/>
      <c r="BC25" s="432" t="s">
        <v>70</v>
      </c>
      <c r="BD25" s="432"/>
      <c r="BE25" s="432"/>
      <c r="BF25" s="432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432" t="s">
        <v>74</v>
      </c>
      <c r="BD27" s="432"/>
      <c r="BE27" s="432"/>
      <c r="BF27" s="432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6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A14:A17"/>
    <mergeCell ref="B14:E14"/>
    <mergeCell ref="F14:J14"/>
    <mergeCell ref="K14:N14"/>
    <mergeCell ref="O14:R14"/>
    <mergeCell ref="T6:BA6"/>
    <mergeCell ref="BB6:BJ6"/>
    <mergeCell ref="R7:BA7"/>
    <mergeCell ref="BB7:BJ7"/>
    <mergeCell ref="T8:BA8"/>
    <mergeCell ref="T13:BA13"/>
    <mergeCell ref="BB13:BJ13"/>
    <mergeCell ref="T9:AZ9"/>
    <mergeCell ref="T10:BA10"/>
    <mergeCell ref="T11:BA11"/>
    <mergeCell ref="S14:W14"/>
    <mergeCell ref="D25:E25"/>
    <mergeCell ref="AL25:AN25"/>
    <mergeCell ref="AO25:AU25"/>
    <mergeCell ref="BC25:BF25"/>
    <mergeCell ref="AW14:BA14"/>
    <mergeCell ref="BF14:BF17"/>
    <mergeCell ref="X14:AA14"/>
    <mergeCell ref="AB14:AE14"/>
    <mergeCell ref="AF14:AI14"/>
    <mergeCell ref="AJ14:AN14"/>
    <mergeCell ref="AO14:AR14"/>
    <mergeCell ref="AS14:AV14"/>
    <mergeCell ref="BC27:BF27"/>
    <mergeCell ref="BH14:BH17"/>
    <mergeCell ref="BI14:BI17"/>
    <mergeCell ref="BJ14:BJ17"/>
    <mergeCell ref="AW23:BA23"/>
    <mergeCell ref="BG14:BG17"/>
    <mergeCell ref="BC14:BC17"/>
    <mergeCell ref="BD14:BD17"/>
    <mergeCell ref="BE14:BE17"/>
  </mergeCells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35"/>
  <sheetViews>
    <sheetView showZeros="0" view="pageBreakPreview" topLeftCell="B11" zoomScale="95" zoomScaleNormal="95" zoomScaleSheetLayoutView="95" workbookViewId="0">
      <selection activeCell="AA21" sqref="AA21:BA21"/>
    </sheetView>
  </sheetViews>
  <sheetFormatPr defaultColWidth="9" defaultRowHeight="12.75"/>
  <cols>
    <col min="1" max="1" width="9" style="173" customWidth="1"/>
    <col min="2" max="2" width="4" style="173" customWidth="1"/>
    <col min="3" max="3" width="3.5703125" style="173" customWidth="1"/>
    <col min="4" max="4" width="3.28515625" style="173" customWidth="1"/>
    <col min="5" max="5" width="3.5703125" style="173" customWidth="1"/>
    <col min="6" max="6" width="4.5703125" style="173" customWidth="1"/>
    <col min="7" max="7" width="3.5703125" style="173" customWidth="1"/>
    <col min="8" max="8" width="4.140625" style="173" customWidth="1"/>
    <col min="9" max="9" width="4.42578125" style="173" customWidth="1"/>
    <col min="10" max="10" width="3.5703125" style="173" customWidth="1"/>
    <col min="11" max="11" width="3.85546875" style="173" customWidth="1"/>
    <col min="12" max="14" width="3.5703125" style="173" customWidth="1"/>
    <col min="15" max="15" width="3.140625" style="173" customWidth="1"/>
    <col min="16" max="20" width="3.5703125" style="173" customWidth="1"/>
    <col min="21" max="21" width="3.7109375" style="173" customWidth="1"/>
    <col min="22" max="22" width="3.5703125" style="173" customWidth="1"/>
    <col min="23" max="23" width="3.28515625" style="173" customWidth="1"/>
    <col min="24" max="24" width="3.140625" style="173" customWidth="1"/>
    <col min="25" max="27" width="3.5703125" style="173" customWidth="1"/>
    <col min="28" max="28" width="3.140625" style="173" customWidth="1"/>
    <col min="29" max="40" width="3.5703125" style="173" customWidth="1"/>
    <col min="41" max="41" width="3.140625" style="173" customWidth="1"/>
    <col min="42" max="49" width="3.5703125" style="173" customWidth="1"/>
    <col min="50" max="50" width="3.140625" style="173" customWidth="1"/>
    <col min="51" max="53" width="3.5703125" style="173" customWidth="1"/>
    <col min="54" max="16384" width="9" style="173"/>
  </cols>
  <sheetData>
    <row r="1" spans="1:53" s="231" customFormat="1" ht="25.5" customHeight="1">
      <c r="A1" s="531" t="s">
        <v>82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</row>
    <row r="2" spans="1:53" s="231" customFormat="1" ht="21.75" customHeight="1">
      <c r="A2" s="531" t="s">
        <v>83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  <c r="AR2" s="531"/>
      <c r="AS2" s="531"/>
      <c r="AT2" s="531"/>
      <c r="AU2" s="531"/>
      <c r="AV2" s="531"/>
      <c r="AW2" s="531"/>
      <c r="AX2" s="531"/>
      <c r="AY2" s="531"/>
      <c r="AZ2" s="531"/>
      <c r="BA2" s="531"/>
    </row>
    <row r="3" spans="1:53" s="231" customFormat="1" ht="18.75" customHeight="1">
      <c r="A3" s="531" t="s">
        <v>394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  <c r="Z3" s="531"/>
      <c r="AA3" s="531"/>
      <c r="AB3" s="531"/>
      <c r="AC3" s="531"/>
      <c r="AD3" s="531"/>
      <c r="AE3" s="531"/>
      <c r="AF3" s="531"/>
      <c r="AG3" s="531"/>
      <c r="AH3" s="531"/>
      <c r="AI3" s="531"/>
      <c r="AJ3" s="531"/>
      <c r="AK3" s="531"/>
      <c r="AL3" s="531"/>
      <c r="AM3" s="531"/>
      <c r="AN3" s="531"/>
      <c r="AO3" s="531"/>
      <c r="AP3" s="531"/>
      <c r="AQ3" s="531"/>
      <c r="AR3" s="531"/>
      <c r="AS3" s="531"/>
      <c r="AT3" s="531"/>
      <c r="AU3" s="531"/>
      <c r="AV3" s="531"/>
      <c r="AW3" s="531"/>
      <c r="AX3" s="531"/>
      <c r="AY3" s="531"/>
      <c r="AZ3" s="531"/>
      <c r="BA3" s="531"/>
    </row>
    <row r="4" spans="1:53" ht="18.75">
      <c r="A4" s="74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AI4" s="174" t="s">
        <v>295</v>
      </c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</row>
    <row r="5" spans="1:53" ht="18.75">
      <c r="A5" s="74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AI5" s="74" t="s">
        <v>84</v>
      </c>
      <c r="AK5" s="78"/>
      <c r="AL5" s="78"/>
      <c r="AM5" s="78"/>
      <c r="AN5" s="78"/>
      <c r="AO5" s="78"/>
      <c r="AP5" s="78"/>
      <c r="AQ5" s="78"/>
      <c r="AR5" s="78"/>
      <c r="AS5" s="174"/>
      <c r="AT5" s="174"/>
      <c r="AU5" s="174"/>
      <c r="AV5" s="174"/>
      <c r="AW5" s="174"/>
      <c r="AX5" s="174"/>
    </row>
    <row r="6" spans="1:53" ht="18.75">
      <c r="A6" s="74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AI6" s="74" t="s">
        <v>339</v>
      </c>
      <c r="AV6" s="174"/>
      <c r="AW6" s="174"/>
      <c r="AX6" s="174"/>
    </row>
    <row r="7" spans="1:53" ht="18.75">
      <c r="A7" s="74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AI7" s="74" t="s">
        <v>330</v>
      </c>
      <c r="AV7" s="174"/>
      <c r="AW7" s="174"/>
      <c r="AX7" s="174"/>
    </row>
    <row r="8" spans="1:53" ht="18.75">
      <c r="A8" s="74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AI8" s="74" t="s">
        <v>331</v>
      </c>
      <c r="AV8" s="174"/>
      <c r="AW8" s="174"/>
      <c r="AX8" s="174"/>
    </row>
    <row r="9" spans="1:53" ht="18.75">
      <c r="A9" s="74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AI9" s="74"/>
      <c r="AV9" s="174"/>
      <c r="AW9" s="174"/>
      <c r="AX9" s="174"/>
    </row>
    <row r="10" spans="1:53" ht="18.75">
      <c r="A10" s="74"/>
      <c r="AI10" s="174" t="s">
        <v>321</v>
      </c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</row>
    <row r="11" spans="1:53" s="231" customFormat="1" ht="20.25">
      <c r="A11" s="532" t="s">
        <v>85</v>
      </c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2"/>
      <c r="AI11" s="532"/>
      <c r="AJ11" s="532"/>
      <c r="AK11" s="532"/>
      <c r="AL11" s="532"/>
      <c r="AM11" s="532"/>
      <c r="AN11" s="532"/>
      <c r="AO11" s="532"/>
      <c r="AP11" s="532"/>
      <c r="AQ11" s="532"/>
      <c r="AR11" s="532"/>
      <c r="AS11" s="532"/>
      <c r="AT11" s="532"/>
      <c r="AU11" s="532"/>
      <c r="AV11" s="532"/>
      <c r="AW11" s="532"/>
      <c r="AX11" s="532"/>
      <c r="AY11" s="532"/>
      <c r="AZ11" s="532"/>
      <c r="BA11" s="532"/>
    </row>
    <row r="12" spans="1:53" s="231" customFormat="1" ht="18.75">
      <c r="A12" s="533" t="s">
        <v>340</v>
      </c>
      <c r="B12" s="533"/>
      <c r="C12" s="533"/>
      <c r="D12" s="533"/>
      <c r="E12" s="533"/>
      <c r="F12" s="533"/>
      <c r="G12" s="533"/>
      <c r="H12" s="533"/>
      <c r="I12" s="533"/>
      <c r="J12" s="533"/>
      <c r="K12" s="533"/>
      <c r="L12" s="533"/>
      <c r="M12" s="533"/>
      <c r="N12" s="533"/>
      <c r="O12" s="533"/>
      <c r="P12" s="533"/>
      <c r="Q12" s="533"/>
      <c r="R12" s="533"/>
      <c r="S12" s="533"/>
      <c r="T12" s="533"/>
      <c r="U12" s="533"/>
      <c r="V12" s="533"/>
      <c r="W12" s="533"/>
      <c r="X12" s="533"/>
      <c r="Y12" s="533"/>
      <c r="Z12" s="533"/>
      <c r="AA12" s="533"/>
      <c r="AB12" s="533"/>
      <c r="AC12" s="533"/>
      <c r="AD12" s="533"/>
      <c r="AE12" s="533"/>
      <c r="AF12" s="533"/>
      <c r="AG12" s="533"/>
      <c r="AH12" s="533"/>
      <c r="AI12" s="533"/>
      <c r="AJ12" s="533"/>
      <c r="AK12" s="533"/>
      <c r="AL12" s="533"/>
      <c r="AM12" s="533"/>
      <c r="AN12" s="533"/>
      <c r="AO12" s="533"/>
      <c r="AP12" s="533"/>
      <c r="AQ12" s="533"/>
      <c r="AR12" s="533"/>
      <c r="AS12" s="533"/>
      <c r="AT12" s="533"/>
      <c r="AU12" s="533"/>
      <c r="AV12" s="533"/>
      <c r="AW12" s="533"/>
      <c r="AX12" s="533"/>
      <c r="AY12" s="533"/>
      <c r="AZ12" s="533"/>
      <c r="BA12" s="533"/>
    </row>
    <row r="13" spans="1:53" ht="18.75">
      <c r="A13" s="76"/>
      <c r="B13" s="454" t="s">
        <v>86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 t="s">
        <v>306</v>
      </c>
      <c r="AB13" s="454"/>
      <c r="AC13" s="454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454"/>
      <c r="AO13" s="454"/>
      <c r="AP13" s="454"/>
      <c r="AQ13" s="454"/>
      <c r="AR13" s="454"/>
      <c r="AS13" s="454"/>
      <c r="AT13" s="454"/>
      <c r="AU13" s="454"/>
      <c r="AV13" s="454"/>
      <c r="AW13" s="454"/>
      <c r="AX13" s="454"/>
      <c r="AY13" s="454"/>
      <c r="AZ13" s="454"/>
      <c r="BA13" s="454"/>
    </row>
    <row r="14" spans="1:53" ht="15.75" customHeight="1">
      <c r="A14" s="77"/>
      <c r="B14" s="454" t="s">
        <v>87</v>
      </c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 t="s">
        <v>395</v>
      </c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4"/>
      <c r="AM14" s="454"/>
      <c r="AN14" s="454"/>
      <c r="AO14" s="454"/>
      <c r="AP14" s="454"/>
      <c r="AQ14" s="454"/>
      <c r="AR14" s="454"/>
      <c r="AS14" s="454"/>
      <c r="AT14" s="454"/>
      <c r="AU14" s="454"/>
      <c r="AV14" s="454"/>
      <c r="AW14" s="454"/>
      <c r="AX14" s="454"/>
      <c r="AY14" s="454"/>
      <c r="AZ14" s="454"/>
      <c r="BA14" s="454"/>
    </row>
    <row r="15" spans="1:53" ht="18.75">
      <c r="A15" s="76"/>
      <c r="B15" s="454" t="s">
        <v>88</v>
      </c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 t="s">
        <v>396</v>
      </c>
      <c r="AB15" s="454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54"/>
      <c r="AN15" s="454"/>
      <c r="AO15" s="454"/>
      <c r="AP15" s="454"/>
      <c r="AQ15" s="454"/>
      <c r="AR15" s="454"/>
      <c r="AS15" s="454"/>
      <c r="AT15" s="454"/>
      <c r="AU15" s="454"/>
      <c r="AV15" s="454"/>
      <c r="AW15" s="454"/>
      <c r="AX15" s="454"/>
      <c r="AY15" s="454"/>
      <c r="AZ15" s="454"/>
      <c r="BA15" s="454"/>
    </row>
    <row r="16" spans="1:53" ht="18.75">
      <c r="A16" s="78"/>
      <c r="B16" s="454" t="s">
        <v>332</v>
      </c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4" t="s">
        <v>397</v>
      </c>
      <c r="AB16" s="454"/>
      <c r="AC16" s="454"/>
      <c r="AD16" s="454"/>
      <c r="AE16" s="454"/>
      <c r="AF16" s="454"/>
      <c r="AG16" s="454"/>
      <c r="AH16" s="454"/>
      <c r="AI16" s="454"/>
      <c r="AJ16" s="454"/>
      <c r="AK16" s="454"/>
      <c r="AL16" s="454"/>
      <c r="AM16" s="454"/>
      <c r="AN16" s="454"/>
      <c r="AO16" s="454"/>
      <c r="AP16" s="454"/>
      <c r="AQ16" s="454"/>
      <c r="AR16" s="454"/>
      <c r="AS16" s="454"/>
      <c r="AT16" s="454"/>
      <c r="AU16" s="454"/>
      <c r="AV16" s="454"/>
      <c r="AW16" s="454"/>
      <c r="AX16" s="454"/>
      <c r="AY16" s="454"/>
      <c r="AZ16" s="454"/>
      <c r="BA16" s="454"/>
    </row>
    <row r="17" spans="1:63" ht="18.75">
      <c r="A17" s="79"/>
      <c r="B17" s="454" t="s">
        <v>378</v>
      </c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 t="s">
        <v>333</v>
      </c>
      <c r="AB17" s="454"/>
      <c r="AC17" s="454"/>
      <c r="AD17" s="454"/>
      <c r="AE17" s="454"/>
      <c r="AF17" s="454"/>
      <c r="AG17" s="454"/>
      <c r="AH17" s="454"/>
      <c r="AI17" s="454"/>
      <c r="AJ17" s="454"/>
      <c r="AK17" s="454"/>
      <c r="AL17" s="454"/>
      <c r="AM17" s="454"/>
      <c r="AN17" s="454"/>
      <c r="AO17" s="454"/>
      <c r="AP17" s="454"/>
      <c r="AQ17" s="454"/>
      <c r="AR17" s="454"/>
      <c r="AS17" s="454"/>
      <c r="AT17" s="454"/>
      <c r="AU17" s="454"/>
      <c r="AV17" s="454"/>
      <c r="AW17" s="454"/>
      <c r="AX17" s="454"/>
      <c r="AY17" s="454"/>
      <c r="AZ17" s="454"/>
      <c r="BA17" s="454"/>
    </row>
    <row r="18" spans="1:63" ht="15.6" customHeight="1">
      <c r="A18" s="77"/>
      <c r="B18" s="455" t="s">
        <v>334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6" t="s">
        <v>402</v>
      </c>
      <c r="AB18" s="456"/>
      <c r="AC18" s="456"/>
      <c r="AD18" s="456"/>
      <c r="AE18" s="456"/>
      <c r="AF18" s="456"/>
      <c r="AG18" s="456"/>
      <c r="AH18" s="456"/>
      <c r="AI18" s="456"/>
      <c r="AJ18" s="456"/>
      <c r="AK18" s="456"/>
      <c r="AL18" s="456"/>
      <c r="AM18" s="456"/>
      <c r="AN18" s="456"/>
      <c r="AO18" s="456"/>
      <c r="AP18" s="456"/>
      <c r="AQ18" s="456"/>
      <c r="AR18" s="456"/>
      <c r="AS18" s="456"/>
      <c r="AT18" s="456"/>
      <c r="AU18" s="456"/>
      <c r="AV18" s="456"/>
      <c r="AW18" s="456"/>
      <c r="AX18" s="456"/>
      <c r="AY18" s="456"/>
      <c r="AZ18" s="456"/>
      <c r="BA18" s="456"/>
    </row>
    <row r="19" spans="1:63" ht="17.45" customHeight="1">
      <c r="A19" s="77"/>
      <c r="B19" s="455" t="s">
        <v>335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6" t="s">
        <v>338</v>
      </c>
      <c r="AB19" s="456"/>
      <c r="AC19" s="456"/>
      <c r="AD19" s="456"/>
      <c r="AE19" s="456"/>
      <c r="AF19" s="456"/>
      <c r="AG19" s="456"/>
      <c r="AH19" s="456"/>
      <c r="AI19" s="456"/>
      <c r="AJ19" s="456"/>
      <c r="AK19" s="456"/>
      <c r="AL19" s="456"/>
      <c r="AM19" s="456"/>
      <c r="AN19" s="456"/>
      <c r="AO19" s="456"/>
      <c r="AP19" s="456"/>
      <c r="AQ19" s="456"/>
      <c r="AR19" s="456"/>
      <c r="AS19" s="456"/>
      <c r="AT19" s="456"/>
      <c r="AU19" s="456"/>
      <c r="AV19" s="456"/>
      <c r="AW19" s="456"/>
      <c r="AX19" s="456"/>
      <c r="AY19" s="456"/>
      <c r="AZ19" s="456"/>
      <c r="BA19" s="456"/>
    </row>
    <row r="20" spans="1:63" ht="33.6" customHeight="1">
      <c r="A20" s="80"/>
      <c r="B20" s="455" t="s">
        <v>336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6" t="s">
        <v>376</v>
      </c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456"/>
      <c r="AO20" s="456"/>
      <c r="AP20" s="456"/>
      <c r="AQ20" s="456"/>
      <c r="AR20" s="456"/>
      <c r="AS20" s="456"/>
      <c r="AT20" s="456"/>
      <c r="AU20" s="456"/>
      <c r="AV20" s="456"/>
      <c r="AW20" s="456"/>
      <c r="AX20" s="456"/>
      <c r="AY20" s="456"/>
      <c r="AZ20" s="456"/>
      <c r="BA20" s="456"/>
    </row>
    <row r="21" spans="1:63" ht="18.75">
      <c r="A21" s="80"/>
      <c r="B21" s="454" t="s">
        <v>304</v>
      </c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4" t="s">
        <v>398</v>
      </c>
      <c r="AB21" s="454"/>
      <c r="AC21" s="454"/>
      <c r="AD21" s="454"/>
      <c r="AE21" s="454"/>
      <c r="AF21" s="454"/>
      <c r="AG21" s="454"/>
      <c r="AH21" s="454"/>
      <c r="AI21" s="454"/>
      <c r="AJ21" s="454"/>
      <c r="AK21" s="454"/>
      <c r="AL21" s="454"/>
      <c r="AM21" s="454"/>
      <c r="AN21" s="454"/>
      <c r="AO21" s="454"/>
      <c r="AP21" s="454"/>
      <c r="AQ21" s="454"/>
      <c r="AR21" s="454"/>
      <c r="AS21" s="454"/>
      <c r="AT21" s="454"/>
      <c r="AU21" s="454"/>
      <c r="AV21" s="454"/>
      <c r="AW21" s="454"/>
      <c r="AX21" s="454"/>
      <c r="AY21" s="454"/>
      <c r="AZ21" s="454"/>
      <c r="BA21" s="454"/>
    </row>
    <row r="22" spans="1:63" ht="16.5" thickBot="1">
      <c r="A22" s="527" t="s">
        <v>89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527"/>
      <c r="V22" s="527"/>
      <c r="W22" s="527"/>
      <c r="X22" s="527"/>
      <c r="Y22" s="527"/>
      <c r="Z22" s="527"/>
      <c r="AA22" s="527"/>
      <c r="AB22" s="527"/>
      <c r="AC22" s="527"/>
      <c r="AD22" s="527"/>
      <c r="AE22" s="527"/>
      <c r="AF22" s="527"/>
      <c r="AG22" s="527"/>
      <c r="AH22" s="527"/>
      <c r="AI22" s="527"/>
      <c r="AJ22" s="527"/>
      <c r="AK22" s="527"/>
      <c r="AL22" s="527"/>
      <c r="AM22" s="527"/>
      <c r="AN22" s="527"/>
      <c r="AO22" s="527"/>
      <c r="AP22" s="527"/>
      <c r="AQ22" s="527"/>
      <c r="AR22" s="527"/>
      <c r="AS22" s="527"/>
      <c r="AT22" s="527"/>
      <c r="AU22" s="527"/>
      <c r="AV22" s="527"/>
      <c r="AW22" s="527"/>
      <c r="AX22" s="527"/>
      <c r="AY22" s="527"/>
      <c r="AZ22" s="527"/>
      <c r="BA22" s="527"/>
    </row>
    <row r="23" spans="1:63" s="188" customFormat="1" ht="19.5" customHeight="1">
      <c r="A23" s="528" t="s">
        <v>337</v>
      </c>
      <c r="B23" s="457" t="s">
        <v>22</v>
      </c>
      <c r="C23" s="457"/>
      <c r="D23" s="457"/>
      <c r="E23" s="457"/>
      <c r="F23" s="457"/>
      <c r="G23" s="457" t="s">
        <v>23</v>
      </c>
      <c r="H23" s="457"/>
      <c r="I23" s="457"/>
      <c r="J23" s="457"/>
      <c r="K23" s="457" t="s">
        <v>24</v>
      </c>
      <c r="L23" s="457"/>
      <c r="M23" s="457"/>
      <c r="N23" s="457"/>
      <c r="O23" s="457" t="s">
        <v>25</v>
      </c>
      <c r="P23" s="457"/>
      <c r="Q23" s="457"/>
      <c r="R23" s="457"/>
      <c r="S23" s="457"/>
      <c r="T23" s="457" t="s">
        <v>26</v>
      </c>
      <c r="U23" s="457"/>
      <c r="V23" s="457"/>
      <c r="W23" s="457"/>
      <c r="X23" s="457" t="s">
        <v>27</v>
      </c>
      <c r="Y23" s="457"/>
      <c r="Z23" s="457"/>
      <c r="AA23" s="457"/>
      <c r="AB23" s="457" t="s">
        <v>28</v>
      </c>
      <c r="AC23" s="457"/>
      <c r="AD23" s="457"/>
      <c r="AE23" s="457"/>
      <c r="AF23" s="457" t="s">
        <v>29</v>
      </c>
      <c r="AG23" s="457"/>
      <c r="AH23" s="457"/>
      <c r="AI23" s="457"/>
      <c r="AJ23" s="457"/>
      <c r="AK23" s="457" t="s">
        <v>30</v>
      </c>
      <c r="AL23" s="457"/>
      <c r="AM23" s="457"/>
      <c r="AN23" s="457"/>
      <c r="AO23" s="457" t="s">
        <v>31</v>
      </c>
      <c r="AP23" s="457"/>
      <c r="AQ23" s="457"/>
      <c r="AR23" s="457"/>
      <c r="AS23" s="457"/>
      <c r="AT23" s="457" t="s">
        <v>32</v>
      </c>
      <c r="AU23" s="457"/>
      <c r="AV23" s="457"/>
      <c r="AW23" s="457"/>
      <c r="AX23" s="530" t="s">
        <v>33</v>
      </c>
      <c r="AY23" s="530"/>
      <c r="AZ23" s="530"/>
      <c r="BA23" s="530"/>
    </row>
    <row r="24" spans="1:63" s="188" customFormat="1" ht="16.5" customHeight="1" thickBot="1">
      <c r="A24" s="529"/>
      <c r="B24" s="298">
        <v>1</v>
      </c>
      <c r="C24" s="298">
        <f t="shared" ref="C24:AH24" si="0">B24+1</f>
        <v>2</v>
      </c>
      <c r="D24" s="298">
        <f t="shared" si="0"/>
        <v>3</v>
      </c>
      <c r="E24" s="298">
        <f t="shared" si="0"/>
        <v>4</v>
      </c>
      <c r="F24" s="298">
        <f t="shared" si="0"/>
        <v>5</v>
      </c>
      <c r="G24" s="298">
        <f t="shared" si="0"/>
        <v>6</v>
      </c>
      <c r="H24" s="298">
        <f t="shared" si="0"/>
        <v>7</v>
      </c>
      <c r="I24" s="298">
        <f t="shared" si="0"/>
        <v>8</v>
      </c>
      <c r="J24" s="298">
        <f t="shared" si="0"/>
        <v>9</v>
      </c>
      <c r="K24" s="298">
        <f t="shared" si="0"/>
        <v>10</v>
      </c>
      <c r="L24" s="298">
        <f t="shared" si="0"/>
        <v>11</v>
      </c>
      <c r="M24" s="298">
        <f t="shared" si="0"/>
        <v>12</v>
      </c>
      <c r="N24" s="298">
        <f t="shared" si="0"/>
        <v>13</v>
      </c>
      <c r="O24" s="298">
        <f t="shared" si="0"/>
        <v>14</v>
      </c>
      <c r="P24" s="298">
        <f t="shared" si="0"/>
        <v>15</v>
      </c>
      <c r="Q24" s="298">
        <f t="shared" si="0"/>
        <v>16</v>
      </c>
      <c r="R24" s="298">
        <f t="shared" si="0"/>
        <v>17</v>
      </c>
      <c r="S24" s="298">
        <f t="shared" si="0"/>
        <v>18</v>
      </c>
      <c r="T24" s="298">
        <f t="shared" si="0"/>
        <v>19</v>
      </c>
      <c r="U24" s="298">
        <f t="shared" si="0"/>
        <v>20</v>
      </c>
      <c r="V24" s="298">
        <f t="shared" si="0"/>
        <v>21</v>
      </c>
      <c r="W24" s="298">
        <f t="shared" si="0"/>
        <v>22</v>
      </c>
      <c r="X24" s="298">
        <f t="shared" si="0"/>
        <v>23</v>
      </c>
      <c r="Y24" s="298">
        <f t="shared" si="0"/>
        <v>24</v>
      </c>
      <c r="Z24" s="298">
        <f t="shared" si="0"/>
        <v>25</v>
      </c>
      <c r="AA24" s="298">
        <f t="shared" si="0"/>
        <v>26</v>
      </c>
      <c r="AB24" s="298">
        <f t="shared" si="0"/>
        <v>27</v>
      </c>
      <c r="AC24" s="298">
        <f t="shared" si="0"/>
        <v>28</v>
      </c>
      <c r="AD24" s="298">
        <f t="shared" si="0"/>
        <v>29</v>
      </c>
      <c r="AE24" s="298">
        <f t="shared" si="0"/>
        <v>30</v>
      </c>
      <c r="AF24" s="298">
        <f t="shared" si="0"/>
        <v>31</v>
      </c>
      <c r="AG24" s="298">
        <f t="shared" si="0"/>
        <v>32</v>
      </c>
      <c r="AH24" s="298">
        <f t="shared" si="0"/>
        <v>33</v>
      </c>
      <c r="AI24" s="298">
        <f t="shared" ref="AI24:BA24" si="1">AH24+1</f>
        <v>34</v>
      </c>
      <c r="AJ24" s="298">
        <f t="shared" si="1"/>
        <v>35</v>
      </c>
      <c r="AK24" s="298">
        <f t="shared" si="1"/>
        <v>36</v>
      </c>
      <c r="AL24" s="298">
        <f t="shared" si="1"/>
        <v>37</v>
      </c>
      <c r="AM24" s="298">
        <f t="shared" si="1"/>
        <v>38</v>
      </c>
      <c r="AN24" s="298">
        <f t="shared" si="1"/>
        <v>39</v>
      </c>
      <c r="AO24" s="298">
        <f t="shared" si="1"/>
        <v>40</v>
      </c>
      <c r="AP24" s="298">
        <f t="shared" si="1"/>
        <v>41</v>
      </c>
      <c r="AQ24" s="298">
        <f t="shared" si="1"/>
        <v>42</v>
      </c>
      <c r="AR24" s="298">
        <f t="shared" si="1"/>
        <v>43</v>
      </c>
      <c r="AS24" s="298">
        <f t="shared" si="1"/>
        <v>44</v>
      </c>
      <c r="AT24" s="298">
        <f t="shared" si="1"/>
        <v>45</v>
      </c>
      <c r="AU24" s="298">
        <f t="shared" si="1"/>
        <v>46</v>
      </c>
      <c r="AV24" s="298">
        <f t="shared" si="1"/>
        <v>47</v>
      </c>
      <c r="AW24" s="298">
        <f t="shared" si="1"/>
        <v>48</v>
      </c>
      <c r="AX24" s="298">
        <f t="shared" si="1"/>
        <v>49</v>
      </c>
      <c r="AY24" s="298">
        <f t="shared" si="1"/>
        <v>50</v>
      </c>
      <c r="AZ24" s="298">
        <f t="shared" si="1"/>
        <v>51</v>
      </c>
      <c r="BA24" s="299">
        <f t="shared" si="1"/>
        <v>52</v>
      </c>
    </row>
    <row r="25" spans="1:63" s="182" customFormat="1" ht="18.75">
      <c r="A25" s="181" t="s">
        <v>90</v>
      </c>
      <c r="B25" s="232" t="s">
        <v>312</v>
      </c>
      <c r="C25" s="232" t="s">
        <v>312</v>
      </c>
      <c r="D25" s="232" t="s">
        <v>312</v>
      </c>
      <c r="E25" s="232" t="s">
        <v>312</v>
      </c>
      <c r="F25" s="232" t="s">
        <v>312</v>
      </c>
      <c r="G25" s="232" t="s">
        <v>312</v>
      </c>
      <c r="H25" s="232" t="s">
        <v>312</v>
      </c>
      <c r="I25" s="232" t="s">
        <v>312</v>
      </c>
      <c r="J25" s="232" t="s">
        <v>312</v>
      </c>
      <c r="K25" s="232" t="s">
        <v>312</v>
      </c>
      <c r="L25" s="232" t="s">
        <v>312</v>
      </c>
      <c r="M25" s="232" t="s">
        <v>312</v>
      </c>
      <c r="N25" s="232" t="s">
        <v>312</v>
      </c>
      <c r="O25" s="232" t="s">
        <v>312</v>
      </c>
      <c r="P25" s="232" t="s">
        <v>312</v>
      </c>
      <c r="Q25" s="232" t="s">
        <v>312</v>
      </c>
      <c r="R25" s="232" t="s">
        <v>312</v>
      </c>
      <c r="S25" s="232" t="s">
        <v>312</v>
      </c>
      <c r="T25" s="232" t="s">
        <v>58</v>
      </c>
      <c r="U25" s="233" t="s">
        <v>313</v>
      </c>
      <c r="V25" s="232" t="s">
        <v>313</v>
      </c>
      <c r="W25" s="234" t="s">
        <v>313</v>
      </c>
      <c r="X25" s="234" t="s">
        <v>58</v>
      </c>
      <c r="Y25" s="232" t="s">
        <v>312</v>
      </c>
      <c r="Z25" s="232" t="s">
        <v>312</v>
      </c>
      <c r="AA25" s="232" t="s">
        <v>312</v>
      </c>
      <c r="AB25" s="232" t="s">
        <v>312</v>
      </c>
      <c r="AC25" s="232" t="s">
        <v>312</v>
      </c>
      <c r="AD25" s="232" t="s">
        <v>312</v>
      </c>
      <c r="AE25" s="232" t="s">
        <v>312</v>
      </c>
      <c r="AF25" s="232" t="s">
        <v>312</v>
      </c>
      <c r="AG25" s="232" t="s">
        <v>312</v>
      </c>
      <c r="AH25" s="232" t="s">
        <v>312</v>
      </c>
      <c r="AI25" s="232" t="s">
        <v>312</v>
      </c>
      <c r="AJ25" s="232" t="s">
        <v>312</v>
      </c>
      <c r="AK25" s="232" t="s">
        <v>312</v>
      </c>
      <c r="AL25" s="232" t="s">
        <v>312</v>
      </c>
      <c r="AM25" s="232" t="s">
        <v>312</v>
      </c>
      <c r="AN25" s="232" t="s">
        <v>312</v>
      </c>
      <c r="AO25" s="232" t="s">
        <v>312</v>
      </c>
      <c r="AP25" s="232" t="s">
        <v>313</v>
      </c>
      <c r="AQ25" s="232" t="s">
        <v>313</v>
      </c>
      <c r="AR25" s="232" t="s">
        <v>313</v>
      </c>
      <c r="AS25" s="232" t="s">
        <v>58</v>
      </c>
      <c r="AT25" s="232" t="s">
        <v>58</v>
      </c>
      <c r="AU25" s="232" t="s">
        <v>58</v>
      </c>
      <c r="AV25" s="232" t="s">
        <v>58</v>
      </c>
      <c r="AW25" s="232" t="s">
        <v>58</v>
      </c>
      <c r="AX25" s="232" t="s">
        <v>58</v>
      </c>
      <c r="AY25" s="232" t="s">
        <v>58</v>
      </c>
      <c r="AZ25" s="232" t="s">
        <v>58</v>
      </c>
      <c r="BA25" s="232" t="s">
        <v>58</v>
      </c>
    </row>
    <row r="26" spans="1:63" s="366" customFormat="1" ht="19.5" thickBot="1">
      <c r="A26" s="371" t="s">
        <v>50</v>
      </c>
      <c r="B26" s="372" t="s">
        <v>327</v>
      </c>
      <c r="C26" s="372" t="s">
        <v>327</v>
      </c>
      <c r="D26" s="372" t="s">
        <v>327</v>
      </c>
      <c r="E26" s="372" t="s">
        <v>327</v>
      </c>
      <c r="F26" s="372" t="s">
        <v>327</v>
      </c>
      <c r="G26" s="372" t="s">
        <v>327</v>
      </c>
      <c r="H26" s="372" t="s">
        <v>327</v>
      </c>
      <c r="I26" s="372" t="s">
        <v>327</v>
      </c>
      <c r="J26" s="372" t="s">
        <v>327</v>
      </c>
      <c r="K26" s="372" t="s">
        <v>315</v>
      </c>
      <c r="L26" s="372" t="s">
        <v>315</v>
      </c>
      <c r="M26" s="372" t="s">
        <v>315</v>
      </c>
      <c r="N26" s="372" t="s">
        <v>315</v>
      </c>
      <c r="O26" s="372" t="s">
        <v>315</v>
      </c>
      <c r="P26" s="372" t="s">
        <v>315</v>
      </c>
      <c r="Q26" s="372" t="s">
        <v>315</v>
      </c>
      <c r="R26" s="372" t="s">
        <v>314</v>
      </c>
      <c r="S26" s="372" t="s">
        <v>314</v>
      </c>
      <c r="T26" s="373"/>
      <c r="U26" s="373"/>
      <c r="V26" s="373"/>
      <c r="W26" s="373"/>
      <c r="X26" s="373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2"/>
      <c r="AL26" s="372"/>
      <c r="AM26" s="373"/>
      <c r="AN26" s="373"/>
      <c r="AO26" s="373"/>
      <c r="AP26" s="372"/>
      <c r="AQ26" s="372"/>
      <c r="AR26" s="372"/>
      <c r="AS26" s="372"/>
      <c r="AT26" s="373"/>
      <c r="AU26" s="372"/>
      <c r="AV26" s="372"/>
      <c r="AW26" s="372"/>
      <c r="AX26" s="372"/>
      <c r="AY26" s="372"/>
      <c r="AZ26" s="372"/>
      <c r="BA26" s="374"/>
      <c r="BB26" s="452"/>
      <c r="BC26" s="453"/>
      <c r="BD26" s="453"/>
      <c r="BE26" s="453"/>
      <c r="BF26" s="453"/>
      <c r="BG26" s="453"/>
      <c r="BH26" s="453"/>
      <c r="BI26" s="453"/>
      <c r="BJ26" s="453"/>
      <c r="BK26" s="453"/>
    </row>
    <row r="27" spans="1:63" s="231" customFormat="1" ht="17.25" customHeight="1">
      <c r="A27" s="504" t="s">
        <v>326</v>
      </c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5"/>
      <c r="AG27" s="505"/>
      <c r="AH27" s="505"/>
      <c r="AI27" s="505"/>
      <c r="AJ27" s="505"/>
      <c r="AK27" s="505"/>
      <c r="AL27" s="505"/>
      <c r="AM27" s="505"/>
      <c r="AN27" s="505"/>
      <c r="AO27" s="505"/>
      <c r="AP27" s="505"/>
      <c r="AQ27" s="505"/>
      <c r="AR27" s="505"/>
      <c r="AS27" s="505"/>
      <c r="AT27" s="505"/>
      <c r="AU27" s="505"/>
      <c r="AV27" s="505"/>
      <c r="AW27" s="505"/>
      <c r="AX27" s="505"/>
      <c r="AY27" s="505"/>
      <c r="AZ27" s="505"/>
      <c r="BA27" s="505"/>
    </row>
    <row r="28" spans="1:63" ht="16.5" thickBot="1">
      <c r="A28" s="78" t="s">
        <v>307</v>
      </c>
      <c r="Q28" s="523" t="s">
        <v>308</v>
      </c>
      <c r="R28" s="523"/>
      <c r="S28" s="523"/>
      <c r="T28" s="523"/>
      <c r="U28" s="523"/>
      <c r="V28" s="523"/>
      <c r="W28" s="523"/>
      <c r="X28" s="523"/>
      <c r="Y28" s="523"/>
      <c r="Z28" s="523"/>
      <c r="AA28" s="523"/>
      <c r="AB28" s="523"/>
      <c r="AC28" s="523"/>
      <c r="AD28" s="523"/>
      <c r="AI28" s="523" t="s">
        <v>309</v>
      </c>
      <c r="AJ28" s="523"/>
      <c r="AK28" s="523"/>
      <c r="AL28" s="523"/>
      <c r="AM28" s="523"/>
      <c r="AN28" s="523"/>
      <c r="AO28" s="523"/>
      <c r="AP28" s="523"/>
      <c r="AQ28" s="523"/>
      <c r="AR28" s="523"/>
      <c r="AS28" s="523"/>
      <c r="AT28" s="523"/>
      <c r="AU28" s="523"/>
      <c r="AV28" s="523"/>
      <c r="AW28" s="523"/>
      <c r="AX28" s="523"/>
      <c r="AY28" s="523"/>
      <c r="AZ28" s="523"/>
      <c r="BA28" s="76"/>
      <c r="BB28" s="76"/>
      <c r="BC28" s="76"/>
    </row>
    <row r="29" spans="1:63" ht="12.75" customHeight="1">
      <c r="A29" s="506" t="s">
        <v>337</v>
      </c>
      <c r="B29" s="482" t="s">
        <v>91</v>
      </c>
      <c r="C29" s="482"/>
      <c r="D29" s="482" t="s">
        <v>92</v>
      </c>
      <c r="E29" s="482"/>
      <c r="F29" s="510" t="s">
        <v>93</v>
      </c>
      <c r="G29" s="510"/>
      <c r="H29" s="476" t="s">
        <v>318</v>
      </c>
      <c r="I29" s="477"/>
      <c r="J29" s="482" t="s">
        <v>94</v>
      </c>
      <c r="K29" s="482"/>
      <c r="L29" s="510" t="s">
        <v>40</v>
      </c>
      <c r="M29" s="510"/>
      <c r="N29" s="482" t="s">
        <v>95</v>
      </c>
      <c r="O29" s="482"/>
      <c r="P29" s="175"/>
      <c r="Q29" s="497" t="s">
        <v>96</v>
      </c>
      <c r="R29" s="498"/>
      <c r="S29" s="498"/>
      <c r="T29" s="498"/>
      <c r="U29" s="498"/>
      <c r="V29" s="498"/>
      <c r="W29" s="498"/>
      <c r="X29" s="498"/>
      <c r="Y29" s="524" t="s">
        <v>97</v>
      </c>
      <c r="Z29" s="524"/>
      <c r="AA29" s="524"/>
      <c r="AB29" s="517" t="s">
        <v>328</v>
      </c>
      <c r="AC29" s="517"/>
      <c r="AD29" s="518"/>
      <c r="AI29" s="497" t="s">
        <v>310</v>
      </c>
      <c r="AJ29" s="498"/>
      <c r="AK29" s="489" t="s">
        <v>294</v>
      </c>
      <c r="AL29" s="489"/>
      <c r="AM29" s="489"/>
      <c r="AN29" s="489"/>
      <c r="AO29" s="489"/>
      <c r="AP29" s="489"/>
      <c r="AQ29" s="489"/>
      <c r="AR29" s="489"/>
      <c r="AS29" s="489"/>
      <c r="AT29" s="489"/>
      <c r="AU29" s="489"/>
      <c r="AV29" s="489"/>
      <c r="AW29" s="489"/>
      <c r="AX29" s="498" t="s">
        <v>97</v>
      </c>
      <c r="AY29" s="498"/>
      <c r="AZ29" s="514"/>
    </row>
    <row r="30" spans="1:63" ht="59.25" customHeight="1">
      <c r="A30" s="507"/>
      <c r="B30" s="483"/>
      <c r="C30" s="483"/>
      <c r="D30" s="483"/>
      <c r="E30" s="483"/>
      <c r="F30" s="511"/>
      <c r="G30" s="511"/>
      <c r="H30" s="478"/>
      <c r="I30" s="479"/>
      <c r="J30" s="483"/>
      <c r="K30" s="483"/>
      <c r="L30" s="511"/>
      <c r="M30" s="511"/>
      <c r="N30" s="483"/>
      <c r="O30" s="483"/>
      <c r="P30" s="175"/>
      <c r="Q30" s="499"/>
      <c r="R30" s="500"/>
      <c r="S30" s="500"/>
      <c r="T30" s="500"/>
      <c r="U30" s="500"/>
      <c r="V30" s="500"/>
      <c r="W30" s="500"/>
      <c r="X30" s="500"/>
      <c r="Y30" s="525"/>
      <c r="Z30" s="525"/>
      <c r="AA30" s="525"/>
      <c r="AB30" s="519"/>
      <c r="AC30" s="519"/>
      <c r="AD30" s="520"/>
      <c r="AI30" s="499"/>
      <c r="AJ30" s="500"/>
      <c r="AK30" s="490"/>
      <c r="AL30" s="490"/>
      <c r="AM30" s="490"/>
      <c r="AN30" s="490"/>
      <c r="AO30" s="490"/>
      <c r="AP30" s="490"/>
      <c r="AQ30" s="490"/>
      <c r="AR30" s="490"/>
      <c r="AS30" s="490"/>
      <c r="AT30" s="490"/>
      <c r="AU30" s="490"/>
      <c r="AV30" s="490"/>
      <c r="AW30" s="490"/>
      <c r="AX30" s="500"/>
      <c r="AY30" s="500"/>
      <c r="AZ30" s="515"/>
    </row>
    <row r="31" spans="1:63" ht="12.75" customHeight="1">
      <c r="A31" s="508"/>
      <c r="B31" s="483"/>
      <c r="C31" s="483"/>
      <c r="D31" s="483"/>
      <c r="E31" s="483"/>
      <c r="F31" s="511"/>
      <c r="G31" s="511"/>
      <c r="H31" s="478"/>
      <c r="I31" s="479"/>
      <c r="J31" s="483"/>
      <c r="K31" s="483"/>
      <c r="L31" s="511"/>
      <c r="M31" s="511"/>
      <c r="N31" s="483"/>
      <c r="O31" s="483"/>
      <c r="P31" s="175"/>
      <c r="Q31" s="499"/>
      <c r="R31" s="500"/>
      <c r="S31" s="500"/>
      <c r="T31" s="500"/>
      <c r="U31" s="500"/>
      <c r="V31" s="500"/>
      <c r="W31" s="500"/>
      <c r="X31" s="500"/>
      <c r="Y31" s="525"/>
      <c r="Z31" s="525"/>
      <c r="AA31" s="525"/>
      <c r="AB31" s="519"/>
      <c r="AC31" s="519"/>
      <c r="AD31" s="520"/>
      <c r="AI31" s="499"/>
      <c r="AJ31" s="500"/>
      <c r="AK31" s="490"/>
      <c r="AL31" s="490"/>
      <c r="AM31" s="490"/>
      <c r="AN31" s="490"/>
      <c r="AO31" s="490"/>
      <c r="AP31" s="490"/>
      <c r="AQ31" s="490"/>
      <c r="AR31" s="490"/>
      <c r="AS31" s="490"/>
      <c r="AT31" s="490"/>
      <c r="AU31" s="490"/>
      <c r="AV31" s="490"/>
      <c r="AW31" s="490"/>
      <c r="AX31" s="500"/>
      <c r="AY31" s="500"/>
      <c r="AZ31" s="515"/>
    </row>
    <row r="32" spans="1:63" ht="39" customHeight="1" thickBot="1">
      <c r="A32" s="509"/>
      <c r="B32" s="484"/>
      <c r="C32" s="484"/>
      <c r="D32" s="484"/>
      <c r="E32" s="484"/>
      <c r="F32" s="512"/>
      <c r="G32" s="512"/>
      <c r="H32" s="480"/>
      <c r="I32" s="481"/>
      <c r="J32" s="484"/>
      <c r="K32" s="484"/>
      <c r="L32" s="512"/>
      <c r="M32" s="512"/>
      <c r="N32" s="484"/>
      <c r="O32" s="484"/>
      <c r="P32" s="175"/>
      <c r="Q32" s="501"/>
      <c r="R32" s="502"/>
      <c r="S32" s="502"/>
      <c r="T32" s="502"/>
      <c r="U32" s="502"/>
      <c r="V32" s="502"/>
      <c r="W32" s="502"/>
      <c r="X32" s="502"/>
      <c r="Y32" s="526"/>
      <c r="Z32" s="526"/>
      <c r="AA32" s="526"/>
      <c r="AB32" s="521"/>
      <c r="AC32" s="521"/>
      <c r="AD32" s="522"/>
      <c r="AI32" s="501"/>
      <c r="AJ32" s="502"/>
      <c r="AK32" s="491"/>
      <c r="AL32" s="491"/>
      <c r="AM32" s="491"/>
      <c r="AN32" s="491"/>
      <c r="AO32" s="491"/>
      <c r="AP32" s="491"/>
      <c r="AQ32" s="491"/>
      <c r="AR32" s="491"/>
      <c r="AS32" s="491"/>
      <c r="AT32" s="491"/>
      <c r="AU32" s="491"/>
      <c r="AV32" s="491"/>
      <c r="AW32" s="491"/>
      <c r="AX32" s="502"/>
      <c r="AY32" s="502"/>
      <c r="AZ32" s="516"/>
    </row>
    <row r="33" spans="1:52" ht="27" customHeight="1">
      <c r="A33" s="176" t="s">
        <v>49</v>
      </c>
      <c r="B33" s="513">
        <f>COUNTIF(B25:BA25,B25)</f>
        <v>35</v>
      </c>
      <c r="C33" s="495"/>
      <c r="D33" s="495">
        <f>COUNTIF(B25:BA25,U25)</f>
        <v>6</v>
      </c>
      <c r="E33" s="495"/>
      <c r="F33" s="495"/>
      <c r="G33" s="495"/>
      <c r="H33" s="495">
        <f>COUNTIF(B25:BA25,"ДП")</f>
        <v>0</v>
      </c>
      <c r="I33" s="495"/>
      <c r="J33" s="495">
        <f>COUNTIF(B25:BA25,"А")</f>
        <v>0</v>
      </c>
      <c r="K33" s="495"/>
      <c r="L33" s="495">
        <f>COUNTIF(B25:BA25,"К")</f>
        <v>11</v>
      </c>
      <c r="M33" s="496"/>
      <c r="N33" s="472">
        <f>SUM(B33:L33)</f>
        <v>52</v>
      </c>
      <c r="O33" s="473"/>
      <c r="P33" s="229"/>
      <c r="Q33" s="474" t="s">
        <v>389</v>
      </c>
      <c r="R33" s="475"/>
      <c r="S33" s="475"/>
      <c r="T33" s="475"/>
      <c r="U33" s="475"/>
      <c r="V33" s="475"/>
      <c r="W33" s="475"/>
      <c r="X33" s="475"/>
      <c r="Y33" s="475">
        <v>3</v>
      </c>
      <c r="Z33" s="475"/>
      <c r="AA33" s="475"/>
      <c r="AB33" s="485">
        <v>6</v>
      </c>
      <c r="AC33" s="485"/>
      <c r="AD33" s="486"/>
      <c r="AI33" s="487">
        <v>1</v>
      </c>
      <c r="AJ33" s="488"/>
      <c r="AK33" s="488" t="s">
        <v>392</v>
      </c>
      <c r="AL33" s="488"/>
      <c r="AM33" s="488"/>
      <c r="AN33" s="488"/>
      <c r="AO33" s="488"/>
      <c r="AP33" s="488"/>
      <c r="AQ33" s="488"/>
      <c r="AR33" s="488"/>
      <c r="AS33" s="488"/>
      <c r="AT33" s="488"/>
      <c r="AU33" s="488"/>
      <c r="AV33" s="488"/>
      <c r="AW33" s="488"/>
      <c r="AX33" s="488">
        <v>3</v>
      </c>
      <c r="AY33" s="488"/>
      <c r="AZ33" s="503"/>
    </row>
    <row r="34" spans="1:52" ht="23.25" customHeight="1" thickBot="1">
      <c r="A34" s="177" t="s">
        <v>61</v>
      </c>
      <c r="B34" s="463"/>
      <c r="C34" s="464"/>
      <c r="D34" s="464">
        <f>COUNTIF(B26:BA26,U26)</f>
        <v>0</v>
      </c>
      <c r="E34" s="464"/>
      <c r="F34" s="464">
        <v>9</v>
      </c>
      <c r="G34" s="464"/>
      <c r="H34" s="464">
        <v>7</v>
      </c>
      <c r="I34" s="464"/>
      <c r="J34" s="464">
        <f>COUNTIF(B26:BA26,"А")</f>
        <v>2</v>
      </c>
      <c r="K34" s="464"/>
      <c r="L34" s="464">
        <f>COUNTIF(B26:BA26,"К")</f>
        <v>0</v>
      </c>
      <c r="M34" s="492"/>
      <c r="N34" s="493">
        <f>SUM(B34:L34)</f>
        <v>18</v>
      </c>
      <c r="O34" s="494"/>
      <c r="P34" s="229"/>
      <c r="Q34" s="468" t="s">
        <v>391</v>
      </c>
      <c r="R34" s="469"/>
      <c r="S34" s="469"/>
      <c r="T34" s="469"/>
      <c r="U34" s="469"/>
      <c r="V34" s="469"/>
      <c r="W34" s="469"/>
      <c r="X34" s="469"/>
      <c r="Y34" s="469">
        <v>3</v>
      </c>
      <c r="Z34" s="469"/>
      <c r="AA34" s="469"/>
      <c r="AB34" s="470">
        <v>3</v>
      </c>
      <c r="AC34" s="470"/>
      <c r="AD34" s="471"/>
      <c r="AI34" s="467">
        <v>2</v>
      </c>
      <c r="AJ34" s="461"/>
      <c r="AK34" s="461" t="s">
        <v>316</v>
      </c>
      <c r="AL34" s="461"/>
      <c r="AM34" s="461"/>
      <c r="AN34" s="461"/>
      <c r="AO34" s="461"/>
      <c r="AP34" s="461"/>
      <c r="AQ34" s="461"/>
      <c r="AR34" s="461"/>
      <c r="AS34" s="461"/>
      <c r="AT34" s="461"/>
      <c r="AU34" s="461"/>
      <c r="AV34" s="461"/>
      <c r="AW34" s="461"/>
      <c r="AX34" s="461">
        <v>3</v>
      </c>
      <c r="AY34" s="461"/>
      <c r="AZ34" s="462"/>
    </row>
    <row r="35" spans="1:52" ht="20.25" customHeight="1" thickBot="1">
      <c r="A35" s="179" t="s">
        <v>98</v>
      </c>
      <c r="B35" s="458">
        <f>SUM(B31:C34)</f>
        <v>35</v>
      </c>
      <c r="C35" s="458"/>
      <c r="D35" s="459">
        <f>SUM(D31:E34)</f>
        <v>6</v>
      </c>
      <c r="E35" s="460"/>
      <c r="F35" s="459">
        <f>SUM(F31:G34)</f>
        <v>9</v>
      </c>
      <c r="G35" s="460"/>
      <c r="H35" s="459">
        <f>SUM(H31:I34)</f>
        <v>7</v>
      </c>
      <c r="I35" s="460"/>
      <c r="J35" s="459">
        <f>SUM(J31:K34)</f>
        <v>2</v>
      </c>
      <c r="K35" s="460"/>
      <c r="L35" s="459">
        <f>SUM(L31:M34)</f>
        <v>11</v>
      </c>
      <c r="M35" s="460"/>
      <c r="N35" s="465">
        <f>SUM(N31:O34)</f>
        <v>70</v>
      </c>
      <c r="O35" s="466"/>
      <c r="P35" s="229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</row>
  </sheetData>
  <sheetProtection selectLockedCells="1" selectUnlockedCells="1"/>
  <mergeCells count="88">
    <mergeCell ref="B16:Z16"/>
    <mergeCell ref="AA16:BA16"/>
    <mergeCell ref="B13:Z13"/>
    <mergeCell ref="AA13:BA13"/>
    <mergeCell ref="B14:Z14"/>
    <mergeCell ref="AA14:BA14"/>
    <mergeCell ref="B15:Z15"/>
    <mergeCell ref="AA15:BA15"/>
    <mergeCell ref="A1:BA1"/>
    <mergeCell ref="A2:BA2"/>
    <mergeCell ref="A3:BA3"/>
    <mergeCell ref="A11:BA11"/>
    <mergeCell ref="A12:BA12"/>
    <mergeCell ref="Q28:AD28"/>
    <mergeCell ref="AI28:AZ28"/>
    <mergeCell ref="Y29:AA32"/>
    <mergeCell ref="A22:BA22"/>
    <mergeCell ref="A23:A24"/>
    <mergeCell ref="B23:F23"/>
    <mergeCell ref="AX23:BA23"/>
    <mergeCell ref="G23:J23"/>
    <mergeCell ref="K23:N23"/>
    <mergeCell ref="AK23:AN23"/>
    <mergeCell ref="O23:S23"/>
    <mergeCell ref="AT23:AW23"/>
    <mergeCell ref="AF23:AJ23"/>
    <mergeCell ref="T23:W23"/>
    <mergeCell ref="X23:AA23"/>
    <mergeCell ref="AB23:AE23"/>
    <mergeCell ref="AX33:AZ33"/>
    <mergeCell ref="AK33:AW33"/>
    <mergeCell ref="A27:BA27"/>
    <mergeCell ref="A29:A32"/>
    <mergeCell ref="B29:C32"/>
    <mergeCell ref="N29:O32"/>
    <mergeCell ref="L29:M32"/>
    <mergeCell ref="H33:I33"/>
    <mergeCell ref="D29:E32"/>
    <mergeCell ref="F29:G32"/>
    <mergeCell ref="Y33:AA33"/>
    <mergeCell ref="D33:E33"/>
    <mergeCell ref="F33:G33"/>
    <mergeCell ref="B33:C33"/>
    <mergeCell ref="AX29:AZ32"/>
    <mergeCell ref="AB29:AD32"/>
    <mergeCell ref="L35:M35"/>
    <mergeCell ref="AK34:AW34"/>
    <mergeCell ref="N33:O33"/>
    <mergeCell ref="Q33:X33"/>
    <mergeCell ref="H29:I32"/>
    <mergeCell ref="J29:K32"/>
    <mergeCell ref="AB33:AD33"/>
    <mergeCell ref="AI33:AJ33"/>
    <mergeCell ref="AK29:AW32"/>
    <mergeCell ref="L34:M34"/>
    <mergeCell ref="N34:O34"/>
    <mergeCell ref="J33:K33"/>
    <mergeCell ref="L33:M33"/>
    <mergeCell ref="AI29:AJ32"/>
    <mergeCell ref="Q29:X32"/>
    <mergeCell ref="B35:C35"/>
    <mergeCell ref="D35:E35"/>
    <mergeCell ref="AX34:AZ34"/>
    <mergeCell ref="B34:C34"/>
    <mergeCell ref="D34:E34"/>
    <mergeCell ref="F34:G34"/>
    <mergeCell ref="H34:I34"/>
    <mergeCell ref="J34:K34"/>
    <mergeCell ref="N35:O35"/>
    <mergeCell ref="AI34:AJ34"/>
    <mergeCell ref="Q34:X34"/>
    <mergeCell ref="Y34:AA34"/>
    <mergeCell ref="AB34:AD34"/>
    <mergeCell ref="F35:G35"/>
    <mergeCell ref="H35:I35"/>
    <mergeCell ref="J35:K35"/>
    <mergeCell ref="BB26:BK26"/>
    <mergeCell ref="B17:Z17"/>
    <mergeCell ref="AA17:BA17"/>
    <mergeCell ref="B21:Z21"/>
    <mergeCell ref="AA21:BA21"/>
    <mergeCell ref="B18:Z18"/>
    <mergeCell ref="AA18:BA18"/>
    <mergeCell ref="B19:Z19"/>
    <mergeCell ref="AA19:BA19"/>
    <mergeCell ref="B20:Z20"/>
    <mergeCell ref="AA20:BA20"/>
    <mergeCell ref="AO23:AS23"/>
  </mergeCells>
  <pageMargins left="0.3" right="0.2" top="0.3" bottom="0.20972222222222223" header="0.3" footer="0.51180555555555551"/>
  <pageSetup paperSize="9" scale="69" firstPageNumber="0" orientation="landscape" horizontalDpi="300" verticalDpi="300" r:id="rId1"/>
  <headerFooter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68"/>
  <sheetViews>
    <sheetView showGridLines="0" showZeros="0" tabSelected="1" view="pageBreakPreview" zoomScaleSheetLayoutView="100" workbookViewId="0">
      <selection activeCell="B58" sqref="B58:R58"/>
    </sheetView>
  </sheetViews>
  <sheetFormatPr defaultColWidth="9" defaultRowHeight="12.75"/>
  <cols>
    <col min="1" max="1" width="6.28515625" style="188" customWidth="1"/>
    <col min="2" max="2" width="48.7109375" style="173" customWidth="1"/>
    <col min="3" max="3" width="4.5703125" style="173" customWidth="1"/>
    <col min="4" max="4" width="6.42578125" style="173" customWidth="1"/>
    <col min="5" max="5" width="4.85546875" style="173" customWidth="1"/>
    <col min="6" max="6" width="4.7109375" style="173" customWidth="1"/>
    <col min="7" max="7" width="5.7109375" style="173" customWidth="1"/>
    <col min="8" max="8" width="6.85546875" style="173" customWidth="1"/>
    <col min="9" max="9" width="6.5703125" style="173" customWidth="1"/>
    <col min="10" max="10" width="6.7109375" style="173" customWidth="1"/>
    <col min="11" max="11" width="5.7109375" style="173" customWidth="1"/>
    <col min="12" max="13" width="5.42578125" style="173" customWidth="1"/>
    <col min="14" max="14" width="6.42578125" style="173" customWidth="1"/>
    <col min="15" max="15" width="4.28515625" style="190" customWidth="1"/>
    <col min="16" max="16" width="5.140625" style="190" customWidth="1"/>
    <col min="17" max="17" width="4.5703125" style="190" customWidth="1"/>
    <col min="18" max="18" width="4.42578125" style="190" customWidth="1"/>
    <col min="19" max="16384" width="9" style="173"/>
  </cols>
  <sheetData>
    <row r="1" spans="1:19">
      <c r="H1" s="189"/>
      <c r="I1" s="189"/>
    </row>
    <row r="2" spans="1:19" ht="16.5" customHeight="1" thickBot="1">
      <c r="B2" s="555" t="s">
        <v>99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</row>
    <row r="3" spans="1:19" ht="50.25" customHeight="1" thickBot="1">
      <c r="A3" s="536" t="s">
        <v>377</v>
      </c>
      <c r="B3" s="554" t="s">
        <v>100</v>
      </c>
      <c r="C3" s="565" t="s">
        <v>375</v>
      </c>
      <c r="D3" s="565"/>
      <c r="E3" s="565"/>
      <c r="F3" s="565"/>
      <c r="G3" s="541" t="s">
        <v>101</v>
      </c>
      <c r="H3" s="562" t="s">
        <v>102</v>
      </c>
      <c r="I3" s="562"/>
      <c r="J3" s="562"/>
      <c r="K3" s="562"/>
      <c r="L3" s="562"/>
      <c r="M3" s="562"/>
      <c r="N3" s="562"/>
      <c r="O3" s="560" t="s">
        <v>368</v>
      </c>
      <c r="P3" s="560"/>
      <c r="Q3" s="560"/>
      <c r="R3" s="560"/>
    </row>
    <row r="4" spans="1:19" ht="30.75" customHeight="1" thickBot="1">
      <c r="A4" s="537"/>
      <c r="B4" s="554"/>
      <c r="C4" s="561" t="s">
        <v>103</v>
      </c>
      <c r="D4" s="561" t="s">
        <v>104</v>
      </c>
      <c r="E4" s="540" t="s">
        <v>105</v>
      </c>
      <c r="F4" s="540" t="s">
        <v>329</v>
      </c>
      <c r="G4" s="541"/>
      <c r="H4" s="540" t="s">
        <v>106</v>
      </c>
      <c r="I4" s="539" t="s">
        <v>107</v>
      </c>
      <c r="J4" s="539"/>
      <c r="K4" s="539"/>
      <c r="L4" s="539"/>
      <c r="M4" s="540" t="s">
        <v>108</v>
      </c>
      <c r="N4" s="540" t="s">
        <v>317</v>
      </c>
      <c r="O4" s="556" t="s">
        <v>369</v>
      </c>
      <c r="P4" s="557"/>
      <c r="Q4" s="556" t="s">
        <v>370</v>
      </c>
      <c r="R4" s="557"/>
    </row>
    <row r="5" spans="1:19" ht="20.25" customHeight="1" thickBot="1">
      <c r="A5" s="537"/>
      <c r="B5" s="554"/>
      <c r="C5" s="561"/>
      <c r="D5" s="561"/>
      <c r="E5" s="540"/>
      <c r="F5" s="540"/>
      <c r="G5" s="541"/>
      <c r="H5" s="541"/>
      <c r="I5" s="540" t="s">
        <v>109</v>
      </c>
      <c r="J5" s="539" t="s">
        <v>110</v>
      </c>
      <c r="K5" s="539"/>
      <c r="L5" s="539"/>
      <c r="M5" s="540"/>
      <c r="N5" s="559"/>
      <c r="O5" s="563" t="s">
        <v>111</v>
      </c>
      <c r="P5" s="563"/>
      <c r="Q5" s="563"/>
      <c r="R5" s="563"/>
    </row>
    <row r="6" spans="1:19" ht="17.25" customHeight="1" thickBot="1">
      <c r="A6" s="537"/>
      <c r="B6" s="554"/>
      <c r="C6" s="561"/>
      <c r="D6" s="561"/>
      <c r="E6" s="540"/>
      <c r="F6" s="540"/>
      <c r="G6" s="541"/>
      <c r="H6" s="541"/>
      <c r="I6" s="541"/>
      <c r="J6" s="540" t="s">
        <v>112</v>
      </c>
      <c r="K6" s="540" t="s">
        <v>305</v>
      </c>
      <c r="L6" s="540" t="s">
        <v>113</v>
      </c>
      <c r="M6" s="540"/>
      <c r="N6" s="559"/>
      <c r="O6" s="191">
        <v>1</v>
      </c>
      <c r="P6" s="191">
        <f>O6+1</f>
        <v>2</v>
      </c>
      <c r="Q6" s="191">
        <f>P6+1</f>
        <v>3</v>
      </c>
      <c r="R6" s="191">
        <f>Q6+1</f>
        <v>4</v>
      </c>
    </row>
    <row r="7" spans="1:19" ht="30.75" customHeight="1" thickBot="1">
      <c r="A7" s="537"/>
      <c r="B7" s="554"/>
      <c r="C7" s="561"/>
      <c r="D7" s="561"/>
      <c r="E7" s="540"/>
      <c r="F7" s="540"/>
      <c r="G7" s="541"/>
      <c r="H7" s="541"/>
      <c r="I7" s="541"/>
      <c r="J7" s="540"/>
      <c r="K7" s="540"/>
      <c r="L7" s="540"/>
      <c r="M7" s="540"/>
      <c r="N7" s="559"/>
      <c r="O7" s="556" t="s">
        <v>119</v>
      </c>
      <c r="P7" s="558"/>
      <c r="Q7" s="558"/>
      <c r="R7" s="557"/>
    </row>
    <row r="8" spans="1:19" ht="39.75" customHeight="1">
      <c r="A8" s="538"/>
      <c r="B8" s="554"/>
      <c r="C8" s="561"/>
      <c r="D8" s="561"/>
      <c r="E8" s="540"/>
      <c r="F8" s="540"/>
      <c r="G8" s="541"/>
      <c r="H8" s="541"/>
      <c r="I8" s="541"/>
      <c r="J8" s="540"/>
      <c r="K8" s="540"/>
      <c r="L8" s="540"/>
      <c r="M8" s="540"/>
      <c r="N8" s="559"/>
      <c r="O8" s="313">
        <v>18</v>
      </c>
      <c r="P8" s="313">
        <v>17</v>
      </c>
      <c r="Q8" s="192"/>
      <c r="R8" s="192"/>
    </row>
    <row r="9" spans="1:19" ht="14.1" customHeight="1" thickBot="1">
      <c r="A9" s="250">
        <v>1</v>
      </c>
      <c r="B9" s="251">
        <f>A9+1</f>
        <v>2</v>
      </c>
      <c r="C9" s="251">
        <f>B9+1</f>
        <v>3</v>
      </c>
      <c r="D9" s="251">
        <f>C9+1</f>
        <v>4</v>
      </c>
      <c r="E9" s="251">
        <v>5</v>
      </c>
      <c r="F9" s="251">
        <v>6</v>
      </c>
      <c r="G9" s="251">
        <v>8</v>
      </c>
      <c r="H9" s="251">
        <f t="shared" ref="H9:R9" si="0">G9+1</f>
        <v>9</v>
      </c>
      <c r="I9" s="251">
        <f t="shared" si="0"/>
        <v>10</v>
      </c>
      <c r="J9" s="251">
        <f t="shared" si="0"/>
        <v>11</v>
      </c>
      <c r="K9" s="251">
        <f t="shared" si="0"/>
        <v>12</v>
      </c>
      <c r="L9" s="251">
        <f t="shared" si="0"/>
        <v>13</v>
      </c>
      <c r="M9" s="251">
        <f t="shared" si="0"/>
        <v>14</v>
      </c>
      <c r="N9" s="252">
        <f t="shared" si="0"/>
        <v>15</v>
      </c>
      <c r="O9" s="252">
        <f t="shared" si="0"/>
        <v>16</v>
      </c>
      <c r="P9" s="252">
        <f t="shared" si="0"/>
        <v>17</v>
      </c>
      <c r="Q9" s="252">
        <f t="shared" si="0"/>
        <v>18</v>
      </c>
      <c r="R9" s="252">
        <f t="shared" si="0"/>
        <v>19</v>
      </c>
    </row>
    <row r="10" spans="1:19" s="201" customFormat="1" ht="14.1" customHeight="1">
      <c r="A10" s="545" t="s">
        <v>341</v>
      </c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7"/>
    </row>
    <row r="11" spans="1:19" s="201" customFormat="1" ht="14.1" customHeight="1" thickBot="1">
      <c r="A11" s="548" t="s">
        <v>301</v>
      </c>
      <c r="B11" s="549"/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49"/>
      <c r="Q11" s="549"/>
      <c r="R11" s="550"/>
    </row>
    <row r="12" spans="1:19" s="201" customFormat="1" ht="27.75" customHeight="1">
      <c r="A12" s="202" t="s">
        <v>344</v>
      </c>
      <c r="B12" s="339" t="s">
        <v>379</v>
      </c>
      <c r="C12" s="340">
        <v>1</v>
      </c>
      <c r="D12" s="340"/>
      <c r="E12" s="340"/>
      <c r="F12" s="340"/>
      <c r="G12" s="340">
        <v>4</v>
      </c>
      <c r="H12" s="341">
        <f>G12*30</f>
        <v>120</v>
      </c>
      <c r="I12" s="342">
        <v>48</v>
      </c>
      <c r="J12" s="342">
        <v>34</v>
      </c>
      <c r="K12" s="343">
        <v>14</v>
      </c>
      <c r="L12" s="343"/>
      <c r="M12" s="343">
        <v>72</v>
      </c>
      <c r="N12" s="344"/>
      <c r="O12" s="345">
        <f>46/18</f>
        <v>2.5555555555555554</v>
      </c>
      <c r="P12" s="346"/>
      <c r="Q12" s="253"/>
      <c r="R12" s="253"/>
      <c r="S12" s="201">
        <f>H12*0.4</f>
        <v>48</v>
      </c>
    </row>
    <row r="13" spans="1:19" s="201" customFormat="1" ht="24.75" customHeight="1">
      <c r="A13" s="254" t="s">
        <v>345</v>
      </c>
      <c r="B13" s="339" t="s">
        <v>380</v>
      </c>
      <c r="C13" s="340"/>
      <c r="D13" s="340">
        <v>1</v>
      </c>
      <c r="E13" s="340"/>
      <c r="F13" s="340"/>
      <c r="G13" s="340">
        <v>4</v>
      </c>
      <c r="H13" s="341">
        <f>G13*30</f>
        <v>120</v>
      </c>
      <c r="I13" s="342">
        <f>J13+K13+L13</f>
        <v>44</v>
      </c>
      <c r="J13" s="342"/>
      <c r="K13" s="343">
        <v>44</v>
      </c>
      <c r="L13" s="343"/>
      <c r="M13" s="343">
        <v>76</v>
      </c>
      <c r="N13" s="344"/>
      <c r="O13" s="347">
        <f>I13/O8</f>
        <v>2.4444444444444446</v>
      </c>
      <c r="P13" s="343"/>
      <c r="Q13" s="317"/>
      <c r="R13" s="317"/>
    </row>
    <row r="14" spans="1:19" s="201" customFormat="1" ht="22.5" customHeight="1" thickBot="1">
      <c r="A14" s="254" t="s">
        <v>346</v>
      </c>
      <c r="B14" s="348" t="s">
        <v>381</v>
      </c>
      <c r="C14" s="349">
        <v>2</v>
      </c>
      <c r="D14" s="349"/>
      <c r="E14" s="349"/>
      <c r="F14" s="349"/>
      <c r="G14" s="349">
        <v>3</v>
      </c>
      <c r="H14" s="341">
        <f>G14*30</f>
        <v>90</v>
      </c>
      <c r="I14" s="342">
        <f>J14+K14+L14</f>
        <v>36</v>
      </c>
      <c r="J14" s="350"/>
      <c r="K14" s="351">
        <v>36</v>
      </c>
      <c r="L14" s="351"/>
      <c r="M14" s="351">
        <v>54</v>
      </c>
      <c r="N14" s="352"/>
      <c r="O14" s="353"/>
      <c r="P14" s="351">
        <f>I14/P8</f>
        <v>2.1176470588235294</v>
      </c>
      <c r="Q14" s="255"/>
      <c r="R14" s="255"/>
      <c r="S14" s="201">
        <f>H14*0.4</f>
        <v>36</v>
      </c>
    </row>
    <row r="15" spans="1:19" s="206" customFormat="1" ht="30.75" customHeight="1" thickBot="1">
      <c r="A15" s="242"/>
      <c r="B15" s="314" t="s">
        <v>342</v>
      </c>
      <c r="C15" s="267">
        <v>2</v>
      </c>
      <c r="D15" s="267">
        <v>1</v>
      </c>
      <c r="E15" s="267"/>
      <c r="F15" s="268"/>
      <c r="G15" s="315">
        <f t="shared" ref="G15:R15" si="1">SUM(G12:G14)</f>
        <v>11</v>
      </c>
      <c r="H15" s="270">
        <f t="shared" si="1"/>
        <v>330</v>
      </c>
      <c r="I15" s="270">
        <f t="shared" si="1"/>
        <v>128</v>
      </c>
      <c r="J15" s="270">
        <f t="shared" si="1"/>
        <v>34</v>
      </c>
      <c r="K15" s="270">
        <f t="shared" si="1"/>
        <v>94</v>
      </c>
      <c r="L15" s="270">
        <f t="shared" si="1"/>
        <v>0</v>
      </c>
      <c r="M15" s="270">
        <f t="shared" si="1"/>
        <v>202</v>
      </c>
      <c r="N15" s="354">
        <f t="shared" si="1"/>
        <v>0</v>
      </c>
      <c r="O15" s="355">
        <f t="shared" si="1"/>
        <v>5</v>
      </c>
      <c r="P15" s="316">
        <f t="shared" si="1"/>
        <v>2.1176470588235294</v>
      </c>
      <c r="Q15" s="270">
        <f t="shared" si="1"/>
        <v>0</v>
      </c>
      <c r="R15" s="271">
        <f t="shared" si="1"/>
        <v>0</v>
      </c>
      <c r="S15" s="206">
        <f t="shared" ref="S15:S30" si="2">H15*0.4</f>
        <v>132</v>
      </c>
    </row>
    <row r="16" spans="1:19" s="201" customFormat="1" ht="15.75" thickBot="1">
      <c r="A16" s="551" t="s">
        <v>302</v>
      </c>
      <c r="B16" s="552"/>
      <c r="C16" s="552"/>
      <c r="D16" s="552"/>
      <c r="E16" s="552"/>
      <c r="F16" s="552"/>
      <c r="G16" s="552"/>
      <c r="H16" s="552"/>
      <c r="I16" s="552"/>
      <c r="J16" s="552"/>
      <c r="K16" s="552"/>
      <c r="L16" s="552"/>
      <c r="M16" s="552"/>
      <c r="N16" s="552"/>
      <c r="O16" s="552"/>
      <c r="P16" s="552"/>
      <c r="Q16" s="552"/>
      <c r="R16" s="553"/>
      <c r="S16" s="201">
        <f t="shared" si="2"/>
        <v>0</v>
      </c>
    </row>
    <row r="17" spans="1:19" s="201" customFormat="1" ht="28.5" customHeight="1">
      <c r="A17" s="244" t="s">
        <v>347</v>
      </c>
      <c r="B17" s="356" t="s">
        <v>382</v>
      </c>
      <c r="C17" s="357">
        <v>1</v>
      </c>
      <c r="D17" s="340"/>
      <c r="E17" s="358"/>
      <c r="F17" s="358"/>
      <c r="G17" s="340">
        <v>4</v>
      </c>
      <c r="H17" s="341">
        <f t="shared" ref="H17:H23" si="3">G17*30</f>
        <v>120</v>
      </c>
      <c r="I17" s="342">
        <v>48</v>
      </c>
      <c r="J17" s="342">
        <v>34</v>
      </c>
      <c r="K17" s="342">
        <v>14</v>
      </c>
      <c r="L17" s="342"/>
      <c r="M17" s="342">
        <v>72</v>
      </c>
      <c r="N17" s="344"/>
      <c r="O17" s="359">
        <f>I17/O8</f>
        <v>2.6666666666666665</v>
      </c>
      <c r="P17" s="342"/>
      <c r="Q17" s="203"/>
      <c r="R17" s="203"/>
      <c r="S17" s="201">
        <f t="shared" si="2"/>
        <v>48</v>
      </c>
    </row>
    <row r="18" spans="1:19" s="201" customFormat="1" ht="26.25" customHeight="1">
      <c r="A18" s="244" t="s">
        <v>348</v>
      </c>
      <c r="B18" s="360" t="s">
        <v>383</v>
      </c>
      <c r="C18" s="357">
        <v>1</v>
      </c>
      <c r="D18" s="340"/>
      <c r="E18" s="358"/>
      <c r="F18" s="358"/>
      <c r="G18" s="349">
        <v>4</v>
      </c>
      <c r="H18" s="341">
        <f t="shared" si="3"/>
        <v>120</v>
      </c>
      <c r="I18" s="342">
        <v>48</v>
      </c>
      <c r="J18" s="361">
        <v>34</v>
      </c>
      <c r="K18" s="342">
        <v>14</v>
      </c>
      <c r="L18" s="342"/>
      <c r="M18" s="342">
        <v>72</v>
      </c>
      <c r="N18" s="352"/>
      <c r="O18" s="359">
        <f>I18/O8</f>
        <v>2.6666666666666665</v>
      </c>
      <c r="P18" s="342"/>
      <c r="Q18" s="203"/>
      <c r="R18" s="203"/>
      <c r="S18" s="201">
        <f t="shared" si="2"/>
        <v>48</v>
      </c>
    </row>
    <row r="19" spans="1:19" s="201" customFormat="1" ht="24" customHeight="1">
      <c r="A19" s="244" t="s">
        <v>349</v>
      </c>
      <c r="B19" s="360" t="s">
        <v>384</v>
      </c>
      <c r="C19" s="357">
        <v>1</v>
      </c>
      <c r="D19" s="340"/>
      <c r="E19" s="358"/>
      <c r="F19" s="358"/>
      <c r="G19" s="349">
        <v>3</v>
      </c>
      <c r="H19" s="341">
        <f t="shared" si="3"/>
        <v>90</v>
      </c>
      <c r="I19" s="342">
        <f t="shared" ref="I19:I23" si="4">J19+K19+L19</f>
        <v>36</v>
      </c>
      <c r="J19" s="361">
        <v>22</v>
      </c>
      <c r="K19" s="342">
        <v>14</v>
      </c>
      <c r="L19" s="342"/>
      <c r="M19" s="342">
        <v>54</v>
      </c>
      <c r="N19" s="352"/>
      <c r="O19" s="359">
        <f>36/18</f>
        <v>2</v>
      </c>
      <c r="P19" s="342"/>
      <c r="Q19" s="203"/>
      <c r="R19" s="203"/>
      <c r="S19" s="201">
        <f t="shared" si="2"/>
        <v>36</v>
      </c>
    </row>
    <row r="20" spans="1:19" s="185" customFormat="1" ht="27.75" customHeight="1">
      <c r="A20" s="244" t="s">
        <v>350</v>
      </c>
      <c r="B20" s="360" t="s">
        <v>385</v>
      </c>
      <c r="C20" s="362">
        <v>2</v>
      </c>
      <c r="D20" s="349"/>
      <c r="E20" s="363"/>
      <c r="F20" s="363"/>
      <c r="G20" s="349">
        <v>4</v>
      </c>
      <c r="H20" s="341">
        <f t="shared" si="3"/>
        <v>120</v>
      </c>
      <c r="I20" s="342">
        <v>48</v>
      </c>
      <c r="J20" s="361">
        <v>32</v>
      </c>
      <c r="K20" s="361">
        <v>16</v>
      </c>
      <c r="L20" s="361"/>
      <c r="M20" s="361">
        <v>72</v>
      </c>
      <c r="N20" s="352"/>
      <c r="O20" s="364"/>
      <c r="P20" s="361">
        <f>I20/P8</f>
        <v>2.8235294117647061</v>
      </c>
      <c r="Q20" s="205"/>
      <c r="R20" s="205"/>
      <c r="S20" s="185">
        <f t="shared" si="2"/>
        <v>48</v>
      </c>
    </row>
    <row r="21" spans="1:19" s="201" customFormat="1" ht="30.75" customHeight="1">
      <c r="A21" s="244" t="s">
        <v>351</v>
      </c>
      <c r="B21" s="360" t="s">
        <v>386</v>
      </c>
      <c r="C21" s="362">
        <v>2</v>
      </c>
      <c r="D21" s="349"/>
      <c r="E21" s="363"/>
      <c r="F21" s="363"/>
      <c r="G21" s="349">
        <v>4</v>
      </c>
      <c r="H21" s="341">
        <f t="shared" si="3"/>
        <v>120</v>
      </c>
      <c r="I21" s="342">
        <v>48</v>
      </c>
      <c r="J21" s="361">
        <v>32</v>
      </c>
      <c r="K21" s="361">
        <v>16</v>
      </c>
      <c r="L21" s="361"/>
      <c r="M21" s="361">
        <v>72</v>
      </c>
      <c r="N21" s="352"/>
      <c r="O21" s="364"/>
      <c r="P21" s="361">
        <v>3</v>
      </c>
      <c r="Q21" s="203"/>
      <c r="R21" s="203"/>
      <c r="S21" s="201">
        <f t="shared" si="2"/>
        <v>48</v>
      </c>
    </row>
    <row r="22" spans="1:19" s="201" customFormat="1" ht="29.25" customHeight="1">
      <c r="A22" s="244" t="s">
        <v>352</v>
      </c>
      <c r="B22" s="365" t="s">
        <v>403</v>
      </c>
      <c r="C22" s="362">
        <v>2</v>
      </c>
      <c r="D22" s="349"/>
      <c r="E22" s="363"/>
      <c r="F22" s="363"/>
      <c r="G22" s="349">
        <v>3</v>
      </c>
      <c r="H22" s="341">
        <f t="shared" si="3"/>
        <v>90</v>
      </c>
      <c r="I22" s="342">
        <f t="shared" si="4"/>
        <v>36</v>
      </c>
      <c r="J22" s="361">
        <v>22</v>
      </c>
      <c r="K22" s="361">
        <v>14</v>
      </c>
      <c r="L22" s="361"/>
      <c r="M22" s="361">
        <v>54</v>
      </c>
      <c r="N22" s="352"/>
      <c r="O22" s="364"/>
      <c r="P22" s="361">
        <f>I22/P8</f>
        <v>2.1176470588235294</v>
      </c>
      <c r="Q22" s="203"/>
      <c r="R22" s="203"/>
    </row>
    <row r="23" spans="1:19" s="201" customFormat="1" ht="47.25" customHeight="1">
      <c r="A23" s="244" t="s">
        <v>353</v>
      </c>
      <c r="B23" s="365" t="s">
        <v>387</v>
      </c>
      <c r="C23" s="362"/>
      <c r="D23" s="349">
        <v>2</v>
      </c>
      <c r="E23" s="363"/>
      <c r="F23" s="363"/>
      <c r="G23" s="349">
        <v>4</v>
      </c>
      <c r="H23" s="341">
        <f t="shared" si="3"/>
        <v>120</v>
      </c>
      <c r="I23" s="342">
        <f t="shared" si="4"/>
        <v>46</v>
      </c>
      <c r="J23" s="361">
        <v>34</v>
      </c>
      <c r="K23" s="361">
        <v>12</v>
      </c>
      <c r="L23" s="361"/>
      <c r="M23" s="361">
        <v>74</v>
      </c>
      <c r="N23" s="352"/>
      <c r="O23" s="364"/>
      <c r="P23" s="361">
        <f>46/17</f>
        <v>2.7058823529411766</v>
      </c>
      <c r="Q23" s="203"/>
      <c r="R23" s="203"/>
    </row>
    <row r="24" spans="1:19" s="230" customFormat="1" ht="21" customHeight="1" thickBot="1">
      <c r="A24" s="394" t="s">
        <v>354</v>
      </c>
      <c r="B24" s="395" t="s">
        <v>388</v>
      </c>
      <c r="C24" s="396"/>
      <c r="D24" s="387"/>
      <c r="E24" s="397"/>
      <c r="F24" s="397"/>
      <c r="G24" s="387">
        <v>13.5</v>
      </c>
      <c r="H24" s="398">
        <f>G24*30</f>
        <v>405</v>
      </c>
      <c r="I24" s="398"/>
      <c r="J24" s="398"/>
      <c r="K24" s="398"/>
      <c r="L24" s="398"/>
      <c r="M24" s="399">
        <v>135</v>
      </c>
      <c r="N24" s="400">
        <f>H24-M24</f>
        <v>270</v>
      </c>
      <c r="O24" s="401"/>
      <c r="P24" s="398"/>
      <c r="Q24" s="402"/>
      <c r="R24" s="402"/>
      <c r="S24" s="230">
        <f t="shared" si="2"/>
        <v>162</v>
      </c>
    </row>
    <row r="25" spans="1:19" s="206" customFormat="1" ht="29.25" thickBot="1">
      <c r="A25" s="256"/>
      <c r="B25" s="314" t="s">
        <v>343</v>
      </c>
      <c r="C25" s="267">
        <v>6</v>
      </c>
      <c r="D25" s="267">
        <v>1</v>
      </c>
      <c r="E25" s="267"/>
      <c r="F25" s="267"/>
      <c r="G25" s="315">
        <f t="shared" ref="G25:N25" si="5">SUM(G17:G24)</f>
        <v>39.5</v>
      </c>
      <c r="H25" s="367">
        <f t="shared" si="5"/>
        <v>1185</v>
      </c>
      <c r="I25" s="367">
        <f t="shared" si="5"/>
        <v>310</v>
      </c>
      <c r="J25" s="367">
        <f t="shared" si="5"/>
        <v>210</v>
      </c>
      <c r="K25" s="367">
        <f t="shared" si="5"/>
        <v>100</v>
      </c>
      <c r="L25" s="367">
        <f t="shared" si="5"/>
        <v>0</v>
      </c>
      <c r="M25" s="367">
        <f t="shared" si="5"/>
        <v>605</v>
      </c>
      <c r="N25" s="368">
        <f t="shared" si="5"/>
        <v>270</v>
      </c>
      <c r="O25" s="369">
        <v>8</v>
      </c>
      <c r="P25" s="367">
        <f>SUM(P17:P24)</f>
        <v>10.647058823529413</v>
      </c>
      <c r="Q25" s="367"/>
      <c r="R25" s="370">
        <f>SUM(R17:R24)</f>
        <v>0</v>
      </c>
      <c r="S25" s="206">
        <f t="shared" si="2"/>
        <v>474</v>
      </c>
    </row>
    <row r="26" spans="1:19" s="207" customFormat="1" ht="15.75" thickBot="1">
      <c r="A26" s="567" t="s">
        <v>297</v>
      </c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9"/>
      <c r="S26" s="201">
        <f t="shared" si="2"/>
        <v>0</v>
      </c>
    </row>
    <row r="27" spans="1:19" s="208" customFormat="1" ht="15" customHeight="1">
      <c r="A27" s="376" t="s">
        <v>355</v>
      </c>
      <c r="B27" s="377" t="s">
        <v>389</v>
      </c>
      <c r="C27" s="378"/>
      <c r="D27" s="378" t="s">
        <v>390</v>
      </c>
      <c r="E27" s="379"/>
      <c r="F27" s="379"/>
      <c r="G27" s="379">
        <v>9</v>
      </c>
      <c r="H27" s="380">
        <f>G27*30</f>
        <v>270</v>
      </c>
      <c r="I27" s="380"/>
      <c r="J27" s="380"/>
      <c r="K27" s="381"/>
      <c r="L27" s="381"/>
      <c r="M27" s="381">
        <v>90</v>
      </c>
      <c r="N27" s="382">
        <f>H27-M27</f>
        <v>180</v>
      </c>
      <c r="O27" s="383"/>
      <c r="P27" s="384"/>
      <c r="Q27" s="384"/>
      <c r="R27" s="384"/>
      <c r="S27" s="201">
        <f t="shared" si="2"/>
        <v>108</v>
      </c>
    </row>
    <row r="28" spans="1:19" s="208" customFormat="1" ht="16.5" thickBot="1">
      <c r="A28" s="385" t="s">
        <v>356</v>
      </c>
      <c r="B28" s="386" t="s">
        <v>391</v>
      </c>
      <c r="C28" s="387"/>
      <c r="D28" s="387" t="s">
        <v>390</v>
      </c>
      <c r="E28" s="388"/>
      <c r="F28" s="388"/>
      <c r="G28" s="388">
        <v>4.5</v>
      </c>
      <c r="H28" s="389">
        <f>G28*30</f>
        <v>135</v>
      </c>
      <c r="I28" s="389"/>
      <c r="J28" s="389"/>
      <c r="K28" s="390"/>
      <c r="L28" s="390"/>
      <c r="M28" s="390">
        <v>45</v>
      </c>
      <c r="N28" s="391">
        <f>H28-M28</f>
        <v>90</v>
      </c>
      <c r="O28" s="392"/>
      <c r="P28" s="393"/>
      <c r="Q28" s="393"/>
      <c r="R28" s="393"/>
      <c r="S28" s="201">
        <f t="shared" si="2"/>
        <v>54</v>
      </c>
    </row>
    <row r="29" spans="1:19" s="207" customFormat="1" ht="15.75" thickBot="1">
      <c r="A29" s="209"/>
      <c r="B29" s="210" t="s">
        <v>299</v>
      </c>
      <c r="C29" s="211"/>
      <c r="D29" s="212">
        <v>2</v>
      </c>
      <c r="E29" s="213"/>
      <c r="F29" s="213"/>
      <c r="G29" s="214">
        <f t="shared" ref="G29:R29" si="6">SUM(G27:G28)</f>
        <v>13.5</v>
      </c>
      <c r="H29" s="215">
        <f t="shared" si="6"/>
        <v>405</v>
      </c>
      <c r="I29" s="215">
        <f t="shared" si="6"/>
        <v>0</v>
      </c>
      <c r="J29" s="215">
        <f t="shared" si="6"/>
        <v>0</v>
      </c>
      <c r="K29" s="215">
        <f t="shared" si="6"/>
        <v>0</v>
      </c>
      <c r="L29" s="215">
        <f t="shared" si="6"/>
        <v>0</v>
      </c>
      <c r="M29" s="215">
        <f t="shared" si="6"/>
        <v>135</v>
      </c>
      <c r="N29" s="319">
        <f t="shared" si="6"/>
        <v>270</v>
      </c>
      <c r="O29" s="320">
        <f t="shared" si="6"/>
        <v>0</v>
      </c>
      <c r="P29" s="215">
        <f t="shared" si="6"/>
        <v>0</v>
      </c>
      <c r="Q29" s="215">
        <f t="shared" si="6"/>
        <v>0</v>
      </c>
      <c r="R29" s="257">
        <f t="shared" si="6"/>
        <v>0</v>
      </c>
      <c r="S29" s="201">
        <f t="shared" si="2"/>
        <v>162</v>
      </c>
    </row>
    <row r="30" spans="1:19" s="207" customFormat="1" ht="15.75" thickBot="1">
      <c r="A30" s="567" t="s">
        <v>298</v>
      </c>
      <c r="B30" s="568"/>
      <c r="C30" s="568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9"/>
      <c r="S30" s="201">
        <f t="shared" si="2"/>
        <v>0</v>
      </c>
    </row>
    <row r="31" spans="1:19" s="375" customFormat="1" ht="15.75">
      <c r="A31" s="376" t="s">
        <v>357</v>
      </c>
      <c r="B31" s="403" t="s">
        <v>316</v>
      </c>
      <c r="C31" s="404"/>
      <c r="D31" s="405"/>
      <c r="E31" s="406"/>
      <c r="F31" s="406"/>
      <c r="G31" s="405">
        <v>1.5</v>
      </c>
      <c r="H31" s="407">
        <f>G31*30</f>
        <v>45</v>
      </c>
      <c r="I31" s="408"/>
      <c r="J31" s="408"/>
      <c r="K31" s="409"/>
      <c r="L31" s="409"/>
      <c r="M31" s="410">
        <v>15</v>
      </c>
      <c r="N31" s="411">
        <f>H31-M31</f>
        <v>30</v>
      </c>
      <c r="O31" s="383"/>
      <c r="P31" s="384"/>
      <c r="Q31" s="384"/>
      <c r="R31" s="384"/>
      <c r="S31" s="230"/>
    </row>
    <row r="32" spans="1:19" s="375" customFormat="1" ht="32.25" thickBot="1">
      <c r="A32" s="421" t="s">
        <v>393</v>
      </c>
      <c r="B32" s="423" t="s">
        <v>392</v>
      </c>
      <c r="C32" s="425"/>
      <c r="D32" s="412"/>
      <c r="E32" s="413"/>
      <c r="F32" s="413"/>
      <c r="G32" s="412">
        <v>1.5</v>
      </c>
      <c r="H32" s="414">
        <f>G32*30</f>
        <v>45</v>
      </c>
      <c r="I32" s="415"/>
      <c r="J32" s="427"/>
      <c r="K32" s="416"/>
      <c r="L32" s="416"/>
      <c r="M32" s="428">
        <v>15</v>
      </c>
      <c r="N32" s="391">
        <f>H32-M32</f>
        <v>30</v>
      </c>
      <c r="O32" s="429"/>
      <c r="P32" s="430"/>
      <c r="Q32" s="430"/>
      <c r="R32" s="431"/>
      <c r="S32" s="230"/>
    </row>
    <row r="33" spans="1:19" s="207" customFormat="1" ht="15.75" thickBot="1">
      <c r="A33" s="420"/>
      <c r="B33" s="422" t="s">
        <v>300</v>
      </c>
      <c r="C33" s="424"/>
      <c r="D33" s="211"/>
      <c r="E33" s="212"/>
      <c r="F33" s="212"/>
      <c r="G33" s="214">
        <f>SUM(G31:G32)</f>
        <v>3</v>
      </c>
      <c r="H33" s="215">
        <f t="shared" ref="H33:N33" si="7">SUM(H31:H32)</f>
        <v>90</v>
      </c>
      <c r="I33" s="215">
        <f t="shared" si="7"/>
        <v>0</v>
      </c>
      <c r="J33" s="426">
        <f t="shared" si="7"/>
        <v>0</v>
      </c>
      <c r="K33" s="215">
        <f t="shared" si="7"/>
        <v>0</v>
      </c>
      <c r="L33" s="215">
        <f t="shared" si="7"/>
        <v>0</v>
      </c>
      <c r="M33" s="426">
        <f t="shared" si="7"/>
        <v>30</v>
      </c>
      <c r="N33" s="257">
        <f t="shared" si="7"/>
        <v>60</v>
      </c>
      <c r="O33" s="320">
        <f>SUM(O31:O31)</f>
        <v>0</v>
      </c>
      <c r="P33" s="215">
        <f>SUM(P31:P31)</f>
        <v>0</v>
      </c>
      <c r="Q33" s="215">
        <f>SUM(Q31:Q31)</f>
        <v>0</v>
      </c>
      <c r="R33" s="426">
        <f>SUM(R31:R31)</f>
        <v>0</v>
      </c>
      <c r="S33" s="201"/>
    </row>
    <row r="34" spans="1:19" s="201" customFormat="1" ht="15.75" thickBot="1">
      <c r="A34" s="258"/>
      <c r="B34" s="259" t="s">
        <v>303</v>
      </c>
      <c r="C34" s="260">
        <f>C15+C25+C29+C33</f>
        <v>8</v>
      </c>
      <c r="D34" s="260">
        <f>D15+D25+D29+D33</f>
        <v>4</v>
      </c>
      <c r="E34" s="260">
        <f>E15+E25+E29+E33</f>
        <v>0</v>
      </c>
      <c r="F34" s="260">
        <f>F15+F25+F29+F33</f>
        <v>0</v>
      </c>
      <c r="G34" s="261">
        <f t="shared" ref="G34:R34" si="8">SUM(G15,G25,G29,G33)</f>
        <v>67</v>
      </c>
      <c r="H34" s="260">
        <f t="shared" si="8"/>
        <v>2010</v>
      </c>
      <c r="I34" s="260">
        <f t="shared" si="8"/>
        <v>438</v>
      </c>
      <c r="J34" s="260">
        <f t="shared" si="8"/>
        <v>244</v>
      </c>
      <c r="K34" s="260">
        <f t="shared" si="8"/>
        <v>194</v>
      </c>
      <c r="L34" s="260">
        <f t="shared" si="8"/>
        <v>0</v>
      </c>
      <c r="M34" s="260">
        <f t="shared" si="8"/>
        <v>972</v>
      </c>
      <c r="N34" s="262">
        <f t="shared" si="8"/>
        <v>600</v>
      </c>
      <c r="O34" s="325">
        <f t="shared" si="8"/>
        <v>13</v>
      </c>
      <c r="P34" s="260">
        <f t="shared" si="8"/>
        <v>12.764705882352942</v>
      </c>
      <c r="Q34" s="260">
        <f t="shared" si="8"/>
        <v>0</v>
      </c>
      <c r="R34" s="262">
        <f t="shared" si="8"/>
        <v>0</v>
      </c>
    </row>
    <row r="35" spans="1:19" s="207" customFormat="1" ht="15">
      <c r="A35" s="542" t="s">
        <v>364</v>
      </c>
      <c r="B35" s="543"/>
      <c r="C35" s="543"/>
      <c r="D35" s="543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4"/>
      <c r="S35" s="201"/>
    </row>
    <row r="36" spans="1:19" s="201" customFormat="1" ht="14.1" customHeight="1" thickBot="1">
      <c r="A36" s="548" t="s">
        <v>365</v>
      </c>
      <c r="B36" s="549"/>
      <c r="C36" s="549"/>
      <c r="D36" s="549"/>
      <c r="E36" s="549"/>
      <c r="F36" s="549"/>
      <c r="G36" s="549"/>
      <c r="H36" s="549"/>
      <c r="I36" s="549"/>
      <c r="J36" s="549"/>
      <c r="K36" s="549"/>
      <c r="L36" s="549"/>
      <c r="M36" s="549"/>
      <c r="N36" s="549"/>
      <c r="O36" s="549"/>
      <c r="P36" s="549"/>
      <c r="Q36" s="549"/>
      <c r="R36" s="550"/>
    </row>
    <row r="37" spans="1:19" s="201" customFormat="1" ht="29.25" customHeight="1" thickBot="1">
      <c r="A37" s="223" t="s">
        <v>358</v>
      </c>
      <c r="B37" s="263" t="s">
        <v>319</v>
      </c>
      <c r="C37" s="264"/>
      <c r="D37" s="264">
        <v>1</v>
      </c>
      <c r="E37" s="264"/>
      <c r="F37" s="264"/>
      <c r="G37" s="223">
        <v>3</v>
      </c>
      <c r="H37" s="265">
        <f>G37*30</f>
        <v>90</v>
      </c>
      <c r="I37" s="265">
        <v>30</v>
      </c>
      <c r="J37" s="264"/>
      <c r="K37" s="264"/>
      <c r="L37" s="264"/>
      <c r="M37" s="224">
        <f>H37-I37</f>
        <v>60</v>
      </c>
      <c r="N37" s="328"/>
      <c r="O37" s="323">
        <f>I37/18</f>
        <v>1.6666666666666667</v>
      </c>
      <c r="P37" s="265"/>
      <c r="Q37" s="265"/>
      <c r="R37" s="265"/>
    </row>
    <row r="38" spans="1:19" s="201" customFormat="1" ht="30" customHeight="1" thickBot="1">
      <c r="A38" s="242"/>
      <c r="B38" s="243" t="s">
        <v>366</v>
      </c>
      <c r="C38" s="266">
        <v>0</v>
      </c>
      <c r="D38" s="267">
        <v>1</v>
      </c>
      <c r="E38" s="268"/>
      <c r="F38" s="268"/>
      <c r="G38" s="269">
        <f t="shared" ref="G38:R38" si="9">SUM(G36:G37)</f>
        <v>3</v>
      </c>
      <c r="H38" s="270">
        <f t="shared" si="9"/>
        <v>90</v>
      </c>
      <c r="I38" s="270">
        <f t="shared" si="9"/>
        <v>30</v>
      </c>
      <c r="J38" s="270">
        <f t="shared" si="9"/>
        <v>0</v>
      </c>
      <c r="K38" s="270">
        <f t="shared" si="9"/>
        <v>0</v>
      </c>
      <c r="L38" s="270">
        <f t="shared" si="9"/>
        <v>0</v>
      </c>
      <c r="M38" s="270">
        <f t="shared" si="9"/>
        <v>60</v>
      </c>
      <c r="N38" s="271">
        <f t="shared" si="9"/>
        <v>0</v>
      </c>
      <c r="O38" s="324">
        <f t="shared" si="9"/>
        <v>1.6666666666666667</v>
      </c>
      <c r="P38" s="270">
        <f t="shared" si="9"/>
        <v>0</v>
      </c>
      <c r="Q38" s="270">
        <f t="shared" si="9"/>
        <v>0</v>
      </c>
      <c r="R38" s="271">
        <f t="shared" si="9"/>
        <v>0</v>
      </c>
    </row>
    <row r="39" spans="1:19" s="201" customFormat="1" ht="14.1" customHeight="1" thickBot="1">
      <c r="A39" s="564" t="s">
        <v>367</v>
      </c>
      <c r="B39" s="564"/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</row>
    <row r="40" spans="1:19" s="201" customFormat="1" ht="21.75" customHeight="1">
      <c r="A40" s="235" t="s">
        <v>359</v>
      </c>
      <c r="B40" s="236" t="s">
        <v>320</v>
      </c>
      <c r="C40" s="216"/>
      <c r="D40" s="216">
        <v>1</v>
      </c>
      <c r="E40" s="216"/>
      <c r="F40" s="216"/>
      <c r="G40" s="216">
        <v>4</v>
      </c>
      <c r="H40" s="217">
        <f>G40*30</f>
        <v>120</v>
      </c>
      <c r="I40" s="217">
        <v>42</v>
      </c>
      <c r="J40" s="217"/>
      <c r="K40" s="218"/>
      <c r="L40" s="218"/>
      <c r="M40" s="218">
        <f>H40-I40</f>
        <v>78</v>
      </c>
      <c r="N40" s="326"/>
      <c r="O40" s="321">
        <f>I40/18</f>
        <v>2.3333333333333335</v>
      </c>
      <c r="P40" s="197"/>
      <c r="Q40" s="197"/>
      <c r="R40" s="198"/>
    </row>
    <row r="41" spans="1:19" s="201" customFormat="1" ht="21.75" customHeight="1">
      <c r="A41" s="237" t="s">
        <v>360</v>
      </c>
      <c r="B41" s="193" t="s">
        <v>320</v>
      </c>
      <c r="C41" s="194"/>
      <c r="D41" s="194">
        <v>1</v>
      </c>
      <c r="E41" s="194"/>
      <c r="F41" s="194"/>
      <c r="G41" s="194">
        <v>4</v>
      </c>
      <c r="H41" s="195">
        <f>G41*30</f>
        <v>120</v>
      </c>
      <c r="I41" s="195">
        <v>42</v>
      </c>
      <c r="J41" s="195"/>
      <c r="K41" s="196"/>
      <c r="L41" s="196"/>
      <c r="M41" s="196">
        <f>H41-I41</f>
        <v>78</v>
      </c>
      <c r="N41" s="327"/>
      <c r="O41" s="322">
        <f>I41/18</f>
        <v>2.3333333333333335</v>
      </c>
      <c r="P41" s="203"/>
      <c r="Q41" s="203"/>
      <c r="R41" s="204"/>
    </row>
    <row r="42" spans="1:19" s="201" customFormat="1" ht="21.75" customHeight="1">
      <c r="A42" s="237" t="s">
        <v>361</v>
      </c>
      <c r="B42" s="193" t="s">
        <v>320</v>
      </c>
      <c r="C42" s="222"/>
      <c r="D42" s="222">
        <v>2</v>
      </c>
      <c r="E42" s="194"/>
      <c r="F42" s="194"/>
      <c r="G42" s="194">
        <v>4</v>
      </c>
      <c r="H42" s="195">
        <f>G42*30</f>
        <v>120</v>
      </c>
      <c r="I42" s="195">
        <v>42</v>
      </c>
      <c r="J42" s="195"/>
      <c r="K42" s="196"/>
      <c r="L42" s="196"/>
      <c r="M42" s="196">
        <f>H42-I42</f>
        <v>78</v>
      </c>
      <c r="N42" s="327"/>
      <c r="O42" s="322"/>
      <c r="P42" s="203">
        <f>I42/P8</f>
        <v>2.4705882352941178</v>
      </c>
      <c r="Q42" s="203"/>
      <c r="R42" s="204"/>
    </row>
    <row r="43" spans="1:19" s="201" customFormat="1" ht="21.75" customHeight="1">
      <c r="A43" s="237" t="s">
        <v>362</v>
      </c>
      <c r="B43" s="193" t="s">
        <v>320</v>
      </c>
      <c r="C43" s="222"/>
      <c r="D43" s="222">
        <v>2</v>
      </c>
      <c r="E43" s="194"/>
      <c r="F43" s="194"/>
      <c r="G43" s="194">
        <v>4</v>
      </c>
      <c r="H43" s="195">
        <f>G43*30</f>
        <v>120</v>
      </c>
      <c r="I43" s="195">
        <v>42</v>
      </c>
      <c r="J43" s="195"/>
      <c r="K43" s="196"/>
      <c r="L43" s="196"/>
      <c r="M43" s="196">
        <f>H43-I43</f>
        <v>78</v>
      </c>
      <c r="N43" s="327"/>
      <c r="O43" s="322"/>
      <c r="P43" s="203">
        <f>I43/P8</f>
        <v>2.4705882352941178</v>
      </c>
      <c r="Q43" s="203"/>
      <c r="R43" s="204"/>
    </row>
    <row r="44" spans="1:19" s="201" customFormat="1" ht="21.75" customHeight="1" thickBot="1">
      <c r="A44" s="238" t="s">
        <v>363</v>
      </c>
      <c r="B44" s="239" t="s">
        <v>320</v>
      </c>
      <c r="C44" s="240"/>
      <c r="D44" s="240">
        <v>2</v>
      </c>
      <c r="E44" s="219"/>
      <c r="F44" s="219"/>
      <c r="G44" s="219">
        <v>4</v>
      </c>
      <c r="H44" s="220">
        <f>G44*30</f>
        <v>120</v>
      </c>
      <c r="I44" s="220">
        <v>42</v>
      </c>
      <c r="J44" s="220"/>
      <c r="K44" s="221"/>
      <c r="L44" s="221"/>
      <c r="M44" s="221">
        <f>H44-I44</f>
        <v>78</v>
      </c>
      <c r="N44" s="318"/>
      <c r="O44" s="329"/>
      <c r="P44" s="199">
        <f>I44/P9</f>
        <v>2.4705882352941178</v>
      </c>
      <c r="Q44" s="199"/>
      <c r="R44" s="200"/>
    </row>
    <row r="45" spans="1:19" s="201" customFormat="1" ht="29.25" thickBot="1">
      <c r="A45" s="570"/>
      <c r="B45" s="288" t="s">
        <v>371</v>
      </c>
      <c r="C45" s="300">
        <v>0</v>
      </c>
      <c r="D45" s="301">
        <v>5</v>
      </c>
      <c r="E45" s="302"/>
      <c r="F45" s="302"/>
      <c r="G45" s="303">
        <f>SUM(G40:G44)</f>
        <v>20</v>
      </c>
      <c r="H45" s="304">
        <f t="shared" ref="H45:P45" si="10">SUM(H40:H44)</f>
        <v>600</v>
      </c>
      <c r="I45" s="304">
        <f t="shared" si="10"/>
        <v>210</v>
      </c>
      <c r="J45" s="304">
        <f t="shared" si="10"/>
        <v>0</v>
      </c>
      <c r="K45" s="304">
        <f t="shared" si="10"/>
        <v>0</v>
      </c>
      <c r="L45" s="304">
        <f t="shared" si="10"/>
        <v>0</v>
      </c>
      <c r="M45" s="304">
        <f t="shared" si="10"/>
        <v>390</v>
      </c>
      <c r="N45" s="305">
        <f t="shared" si="10"/>
        <v>0</v>
      </c>
      <c r="O45" s="330">
        <f t="shared" si="10"/>
        <v>4.666666666666667</v>
      </c>
      <c r="P45" s="304">
        <f t="shared" si="10"/>
        <v>7.4117647058823533</v>
      </c>
      <c r="Q45" s="304">
        <f t="shared" ref="Q45:R45" si="11">SUM(Q40:Q43)</f>
        <v>0</v>
      </c>
      <c r="R45" s="305">
        <f t="shared" si="11"/>
        <v>0</v>
      </c>
    </row>
    <row r="46" spans="1:19" s="207" customFormat="1" ht="15">
      <c r="A46" s="570"/>
      <c r="B46" s="272" t="s">
        <v>372</v>
      </c>
      <c r="C46" s="306">
        <f>C38+C45</f>
        <v>0</v>
      </c>
      <c r="D46" s="306">
        <f>D38+D45</f>
        <v>6</v>
      </c>
      <c r="E46" s="307">
        <f>E45</f>
        <v>0</v>
      </c>
      <c r="F46" s="307">
        <f>F45</f>
        <v>0</v>
      </c>
      <c r="G46" s="308">
        <f>G38+G45</f>
        <v>23</v>
      </c>
      <c r="H46" s="306">
        <f t="shared" ref="H46:R46" si="12">H38+H45</f>
        <v>690</v>
      </c>
      <c r="I46" s="306">
        <f t="shared" si="12"/>
        <v>240</v>
      </c>
      <c r="J46" s="306">
        <f t="shared" si="12"/>
        <v>0</v>
      </c>
      <c r="K46" s="306">
        <f t="shared" si="12"/>
        <v>0</v>
      </c>
      <c r="L46" s="306">
        <f t="shared" si="12"/>
        <v>0</v>
      </c>
      <c r="M46" s="306">
        <f t="shared" si="12"/>
        <v>450</v>
      </c>
      <c r="N46" s="309">
        <f t="shared" si="12"/>
        <v>0</v>
      </c>
      <c r="O46" s="331">
        <v>7</v>
      </c>
      <c r="P46" s="306">
        <f t="shared" si="12"/>
        <v>7.4117647058823533</v>
      </c>
      <c r="Q46" s="306">
        <f t="shared" si="12"/>
        <v>0</v>
      </c>
      <c r="R46" s="309">
        <f t="shared" si="12"/>
        <v>0</v>
      </c>
      <c r="S46" s="225"/>
    </row>
    <row r="47" spans="1:19" s="201" customFormat="1" ht="15">
      <c r="A47" s="570"/>
      <c r="B47" s="273" t="s">
        <v>296</v>
      </c>
      <c r="C47" s="245">
        <f t="shared" ref="C47:R47" si="13">C34+C46</f>
        <v>8</v>
      </c>
      <c r="D47" s="245">
        <f t="shared" si="13"/>
        <v>10</v>
      </c>
      <c r="E47" s="245">
        <f t="shared" si="13"/>
        <v>0</v>
      </c>
      <c r="F47" s="245">
        <f t="shared" si="13"/>
        <v>0</v>
      </c>
      <c r="G47" s="246">
        <f t="shared" si="13"/>
        <v>90</v>
      </c>
      <c r="H47" s="245">
        <f t="shared" si="13"/>
        <v>2700</v>
      </c>
      <c r="I47" s="245">
        <f t="shared" si="13"/>
        <v>678</v>
      </c>
      <c r="J47" s="245">
        <f t="shared" si="13"/>
        <v>244</v>
      </c>
      <c r="K47" s="245">
        <f t="shared" si="13"/>
        <v>194</v>
      </c>
      <c r="L47" s="245">
        <f t="shared" si="13"/>
        <v>0</v>
      </c>
      <c r="M47" s="245">
        <f t="shared" si="13"/>
        <v>1422</v>
      </c>
      <c r="N47" s="275">
        <f t="shared" si="13"/>
        <v>600</v>
      </c>
      <c r="O47" s="332">
        <f t="shared" si="13"/>
        <v>20</v>
      </c>
      <c r="P47" s="245">
        <f t="shared" si="13"/>
        <v>20.176470588235297</v>
      </c>
      <c r="Q47" s="245">
        <f t="shared" si="13"/>
        <v>0</v>
      </c>
      <c r="R47" s="275">
        <f t="shared" si="13"/>
        <v>0</v>
      </c>
    </row>
    <row r="48" spans="1:19" s="201" customFormat="1" ht="13.5" customHeight="1">
      <c r="A48" s="570"/>
      <c r="B48" s="274" t="s">
        <v>373</v>
      </c>
      <c r="C48" s="245">
        <f t="shared" ref="C48:R48" si="14">C34</f>
        <v>8</v>
      </c>
      <c r="D48" s="245">
        <f t="shared" si="14"/>
        <v>4</v>
      </c>
      <c r="E48" s="245">
        <f t="shared" si="14"/>
        <v>0</v>
      </c>
      <c r="F48" s="245">
        <f t="shared" si="14"/>
        <v>0</v>
      </c>
      <c r="G48" s="246">
        <f t="shared" si="14"/>
        <v>67</v>
      </c>
      <c r="H48" s="245">
        <f t="shared" si="14"/>
        <v>2010</v>
      </c>
      <c r="I48" s="245">
        <f t="shared" si="14"/>
        <v>438</v>
      </c>
      <c r="J48" s="245">
        <f t="shared" si="14"/>
        <v>244</v>
      </c>
      <c r="K48" s="245">
        <f t="shared" si="14"/>
        <v>194</v>
      </c>
      <c r="L48" s="245">
        <f t="shared" si="14"/>
        <v>0</v>
      </c>
      <c r="M48" s="245">
        <f t="shared" si="14"/>
        <v>972</v>
      </c>
      <c r="N48" s="275">
        <f t="shared" si="14"/>
        <v>600</v>
      </c>
      <c r="O48" s="332">
        <f t="shared" si="14"/>
        <v>13</v>
      </c>
      <c r="P48" s="245">
        <f t="shared" si="14"/>
        <v>12.764705882352942</v>
      </c>
      <c r="Q48" s="245">
        <f t="shared" si="14"/>
        <v>0</v>
      </c>
      <c r="R48" s="275">
        <f t="shared" si="14"/>
        <v>0</v>
      </c>
    </row>
    <row r="49" spans="1:74" s="201" customFormat="1" ht="16.5" customHeight="1" thickBot="1">
      <c r="A49" s="570"/>
      <c r="B49" s="276" t="s">
        <v>374</v>
      </c>
      <c r="C49" s="310">
        <f t="shared" ref="C49:R49" si="15">C46</f>
        <v>0</v>
      </c>
      <c r="D49" s="310">
        <f t="shared" si="15"/>
        <v>6</v>
      </c>
      <c r="E49" s="310">
        <f t="shared" si="15"/>
        <v>0</v>
      </c>
      <c r="F49" s="310">
        <f t="shared" si="15"/>
        <v>0</v>
      </c>
      <c r="G49" s="311">
        <f t="shared" si="15"/>
        <v>23</v>
      </c>
      <c r="H49" s="310">
        <f t="shared" si="15"/>
        <v>690</v>
      </c>
      <c r="I49" s="310">
        <f t="shared" si="15"/>
        <v>240</v>
      </c>
      <c r="J49" s="310">
        <f t="shared" si="15"/>
        <v>0</v>
      </c>
      <c r="K49" s="310">
        <f t="shared" si="15"/>
        <v>0</v>
      </c>
      <c r="L49" s="310">
        <f t="shared" si="15"/>
        <v>0</v>
      </c>
      <c r="M49" s="310">
        <f t="shared" si="15"/>
        <v>450</v>
      </c>
      <c r="N49" s="312">
        <f t="shared" si="15"/>
        <v>0</v>
      </c>
      <c r="O49" s="333">
        <f t="shared" si="15"/>
        <v>7</v>
      </c>
      <c r="P49" s="310">
        <f t="shared" si="15"/>
        <v>7.4117647058823533</v>
      </c>
      <c r="Q49" s="310">
        <f t="shared" si="15"/>
        <v>0</v>
      </c>
      <c r="R49" s="312">
        <f t="shared" si="15"/>
        <v>0</v>
      </c>
    </row>
    <row r="50" spans="1:74" s="201" customFormat="1" ht="15">
      <c r="A50" s="570"/>
      <c r="B50" s="277" t="s">
        <v>120</v>
      </c>
      <c r="C50" s="278"/>
      <c r="D50" s="278"/>
      <c r="E50" s="278"/>
      <c r="F50" s="278"/>
      <c r="G50" s="278"/>
      <c r="H50" s="279"/>
      <c r="I50" s="279"/>
      <c r="J50" s="279"/>
      <c r="K50" s="279"/>
      <c r="L50" s="279"/>
      <c r="M50" s="279"/>
      <c r="N50" s="335"/>
      <c r="O50" s="334">
        <f>O47</f>
        <v>20</v>
      </c>
      <c r="P50" s="280">
        <f>P47</f>
        <v>20.176470588235297</v>
      </c>
      <c r="Q50" s="280">
        <f>Q47</f>
        <v>0</v>
      </c>
      <c r="R50" s="281">
        <f>R47</f>
        <v>0</v>
      </c>
    </row>
    <row r="51" spans="1:74" s="201" customFormat="1" ht="15.75">
      <c r="A51" s="570"/>
      <c r="B51" s="282" t="s">
        <v>121</v>
      </c>
      <c r="C51" s="248"/>
      <c r="D51" s="248"/>
      <c r="E51" s="248"/>
      <c r="F51" s="248"/>
      <c r="G51" s="248"/>
      <c r="H51" s="249"/>
      <c r="I51" s="249"/>
      <c r="J51" s="249"/>
      <c r="K51" s="241"/>
      <c r="L51" s="241"/>
      <c r="M51" s="241"/>
      <c r="N51" s="338"/>
      <c r="O51" s="417">
        <v>4</v>
      </c>
      <c r="P51" s="418">
        <v>4</v>
      </c>
      <c r="Q51" s="418"/>
      <c r="R51" s="283"/>
    </row>
    <row r="52" spans="1:74" s="201" customFormat="1" ht="15.75">
      <c r="A52" s="570"/>
      <c r="B52" s="282" t="s">
        <v>122</v>
      </c>
      <c r="C52" s="248"/>
      <c r="D52" s="247"/>
      <c r="E52" s="248"/>
      <c r="F52" s="248"/>
      <c r="G52" s="248"/>
      <c r="H52" s="249"/>
      <c r="I52" s="249"/>
      <c r="J52" s="249"/>
      <c r="K52" s="241"/>
      <c r="L52" s="241"/>
      <c r="M52" s="241"/>
      <c r="N52" s="338"/>
      <c r="O52" s="419">
        <v>4</v>
      </c>
      <c r="P52" s="380">
        <v>4</v>
      </c>
      <c r="Q52" s="380">
        <v>2</v>
      </c>
      <c r="R52" s="283"/>
    </row>
    <row r="53" spans="1:74" s="201" customFormat="1" ht="15">
      <c r="A53" s="570"/>
      <c r="B53" s="282" t="s">
        <v>123</v>
      </c>
      <c r="C53" s="248"/>
      <c r="D53" s="248"/>
      <c r="E53" s="248"/>
      <c r="F53" s="248"/>
      <c r="G53" s="248"/>
      <c r="H53" s="249"/>
      <c r="I53" s="249"/>
      <c r="J53" s="249"/>
      <c r="K53" s="241"/>
      <c r="L53" s="241"/>
      <c r="M53" s="241"/>
      <c r="N53" s="338"/>
      <c r="O53" s="336"/>
      <c r="P53" s="249"/>
      <c r="Q53" s="249"/>
      <c r="R53" s="283"/>
    </row>
    <row r="54" spans="1:74" s="201" customFormat="1" ht="15.75" thickBot="1">
      <c r="A54" s="570"/>
      <c r="B54" s="284" t="s">
        <v>124</v>
      </c>
      <c r="C54" s="285"/>
      <c r="D54" s="285"/>
      <c r="E54" s="285"/>
      <c r="F54" s="285"/>
      <c r="G54" s="285"/>
      <c r="H54" s="286"/>
      <c r="I54" s="286"/>
      <c r="J54" s="286"/>
      <c r="K54" s="286"/>
      <c r="L54" s="286"/>
      <c r="M54" s="286"/>
      <c r="N54" s="287"/>
      <c r="O54" s="337"/>
      <c r="P54" s="286"/>
      <c r="Q54" s="286"/>
      <c r="R54" s="287"/>
    </row>
    <row r="55" spans="1:74" s="201" customFormat="1" ht="15">
      <c r="A55" s="289"/>
      <c r="B55" s="290"/>
      <c r="C55" s="186"/>
      <c r="D55" s="186"/>
      <c r="E55" s="186"/>
      <c r="F55" s="186"/>
      <c r="G55" s="186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</row>
    <row r="56" spans="1:74" s="185" customFormat="1" ht="28.5" customHeight="1">
      <c r="A56" s="226"/>
      <c r="B56" s="566" t="s">
        <v>399</v>
      </c>
      <c r="C56" s="566"/>
      <c r="D56" s="566"/>
      <c r="E56" s="566"/>
      <c r="F56" s="566"/>
      <c r="G56" s="566"/>
      <c r="H56" s="566"/>
      <c r="I56" s="566"/>
      <c r="J56" s="566"/>
      <c r="K56" s="566"/>
      <c r="L56" s="566"/>
      <c r="M56" s="566"/>
      <c r="N56" s="566"/>
      <c r="O56" s="566"/>
      <c r="P56" s="566"/>
      <c r="Q56" s="566"/>
      <c r="R56" s="566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</row>
    <row r="57" spans="1:74" s="185" customFormat="1" ht="15">
      <c r="A57" s="226"/>
      <c r="B57" s="22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3"/>
      <c r="P57" s="183"/>
      <c r="Q57" s="183"/>
      <c r="R57" s="183"/>
      <c r="S57" s="183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</row>
    <row r="58" spans="1:74" s="230" customFormat="1" ht="34.5" customHeight="1">
      <c r="A58" s="292"/>
      <c r="B58" s="534" t="s">
        <v>404</v>
      </c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34"/>
      <c r="Q58" s="534"/>
      <c r="R58" s="534"/>
      <c r="S58" s="296"/>
      <c r="T58" s="296"/>
      <c r="U58" s="296"/>
      <c r="V58" s="296"/>
    </row>
    <row r="59" spans="1:74" s="230" customFormat="1" ht="15.75">
      <c r="A59" s="292"/>
      <c r="B59" s="293"/>
      <c r="O59" s="294"/>
      <c r="P59" s="294"/>
      <c r="Q59" s="294"/>
      <c r="R59" s="294"/>
      <c r="S59" s="294"/>
      <c r="T59" s="295"/>
      <c r="U59" s="295"/>
      <c r="V59" s="295"/>
    </row>
    <row r="60" spans="1:74" s="230" customFormat="1" ht="15.75">
      <c r="A60" s="292"/>
      <c r="B60" s="534" t="s">
        <v>400</v>
      </c>
      <c r="C60" s="534"/>
      <c r="D60" s="534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</row>
    <row r="61" spans="1:74" s="230" customFormat="1" ht="15.75">
      <c r="A61" s="292"/>
      <c r="B61" s="296"/>
      <c r="O61" s="294"/>
      <c r="P61" s="294"/>
      <c r="Q61" s="294"/>
      <c r="R61" s="294"/>
      <c r="S61" s="294"/>
      <c r="T61" s="295"/>
      <c r="U61" s="295"/>
      <c r="V61" s="295"/>
    </row>
    <row r="62" spans="1:74" s="230" customFormat="1" ht="24.75" customHeight="1">
      <c r="A62" s="292"/>
      <c r="B62" s="534" t="s">
        <v>401</v>
      </c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  <c r="S62" s="534"/>
      <c r="T62" s="534"/>
      <c r="U62" s="534"/>
      <c r="V62" s="534"/>
    </row>
    <row r="63" spans="1:74" s="230" customFormat="1" ht="15.75">
      <c r="A63" s="292"/>
      <c r="B63" s="296"/>
      <c r="C63" s="297"/>
      <c r="D63" s="297"/>
      <c r="E63" s="297"/>
      <c r="F63" s="297"/>
      <c r="G63" s="297"/>
      <c r="H63" s="297"/>
      <c r="O63" s="294"/>
      <c r="P63" s="294"/>
      <c r="Q63" s="294"/>
      <c r="R63" s="294"/>
      <c r="S63" s="294"/>
      <c r="T63" s="295"/>
      <c r="U63" s="295"/>
      <c r="V63" s="295"/>
    </row>
    <row r="64" spans="1:74" s="230" customFormat="1" ht="15.75">
      <c r="A64" s="292"/>
      <c r="B64" s="296" t="s">
        <v>311</v>
      </c>
      <c r="C64" s="297"/>
      <c r="D64" s="297"/>
      <c r="E64" s="297"/>
      <c r="F64" s="297"/>
      <c r="G64" s="297"/>
      <c r="H64" s="297"/>
      <c r="O64" s="294"/>
      <c r="P64" s="294"/>
      <c r="Q64" s="294"/>
      <c r="R64" s="294"/>
      <c r="S64" s="294"/>
      <c r="T64" s="295"/>
      <c r="U64" s="295"/>
      <c r="V64" s="295"/>
    </row>
    <row r="65" spans="1:22" s="230" customFormat="1" ht="15.75">
      <c r="A65" s="292"/>
      <c r="B65" s="296"/>
      <c r="C65" s="297"/>
      <c r="D65" s="297"/>
      <c r="E65" s="297"/>
      <c r="F65" s="297"/>
      <c r="G65" s="297"/>
      <c r="H65" s="297"/>
      <c r="O65" s="294"/>
      <c r="P65" s="294"/>
      <c r="Q65" s="294"/>
      <c r="R65" s="294"/>
      <c r="S65" s="294"/>
      <c r="T65" s="295"/>
      <c r="U65" s="295"/>
      <c r="V65" s="295"/>
    </row>
    <row r="66" spans="1:22" s="230" customFormat="1" ht="15.75">
      <c r="A66" s="292"/>
      <c r="B66" s="296" t="s">
        <v>322</v>
      </c>
      <c r="G66" s="230" t="s">
        <v>323</v>
      </c>
      <c r="O66" s="294"/>
      <c r="P66" s="294"/>
      <c r="Q66" s="294"/>
      <c r="R66" s="294"/>
      <c r="S66" s="294"/>
      <c r="T66" s="295"/>
      <c r="U66" s="295"/>
      <c r="V66" s="295"/>
    </row>
    <row r="67" spans="1:22" s="230" customFormat="1" ht="15.75">
      <c r="A67" s="292"/>
      <c r="B67" s="535"/>
      <c r="C67" s="535"/>
      <c r="D67" s="535"/>
      <c r="E67" s="535"/>
      <c r="F67" s="535"/>
      <c r="G67" s="535"/>
      <c r="H67" s="535"/>
      <c r="I67" s="535"/>
      <c r="J67" s="535"/>
      <c r="K67" s="535"/>
      <c r="L67" s="535"/>
      <c r="M67" s="535"/>
      <c r="N67" s="535"/>
      <c r="O67" s="295"/>
      <c r="P67" s="295"/>
      <c r="Q67" s="295"/>
      <c r="R67" s="295"/>
      <c r="S67" s="295"/>
      <c r="T67" s="295"/>
      <c r="U67" s="295"/>
      <c r="V67" s="295"/>
    </row>
    <row r="68" spans="1:22" s="230" customFormat="1" ht="15.75">
      <c r="A68" s="292"/>
      <c r="B68" s="296" t="s">
        <v>324</v>
      </c>
      <c r="G68" s="230" t="s">
        <v>325</v>
      </c>
      <c r="O68" s="295"/>
      <c r="P68" s="295"/>
      <c r="Q68" s="295"/>
      <c r="R68" s="295"/>
      <c r="S68" s="295"/>
      <c r="T68" s="295"/>
      <c r="U68" s="295"/>
      <c r="V68" s="295"/>
    </row>
  </sheetData>
  <sheetProtection selectLockedCells="1" selectUnlockedCells="1"/>
  <mergeCells count="38">
    <mergeCell ref="A39:R39"/>
    <mergeCell ref="C3:F3"/>
    <mergeCell ref="B56:R56"/>
    <mergeCell ref="A26:R26"/>
    <mergeCell ref="A45:A54"/>
    <mergeCell ref="A30:R30"/>
    <mergeCell ref="B2:R2"/>
    <mergeCell ref="O4:P4"/>
    <mergeCell ref="Q4:R4"/>
    <mergeCell ref="I5:I8"/>
    <mergeCell ref="J5:L5"/>
    <mergeCell ref="O7:R7"/>
    <mergeCell ref="E4:E8"/>
    <mergeCell ref="J6:J8"/>
    <mergeCell ref="N4:N8"/>
    <mergeCell ref="O3:R3"/>
    <mergeCell ref="C4:C8"/>
    <mergeCell ref="D4:D8"/>
    <mergeCell ref="F4:F8"/>
    <mergeCell ref="H3:N3"/>
    <mergeCell ref="H4:H8"/>
    <mergeCell ref="O5:R5"/>
    <mergeCell ref="B60:V60"/>
    <mergeCell ref="B62:V62"/>
    <mergeCell ref="B67:N67"/>
    <mergeCell ref="A3:A8"/>
    <mergeCell ref="I4:L4"/>
    <mergeCell ref="M4:M8"/>
    <mergeCell ref="K6:K8"/>
    <mergeCell ref="L6:L8"/>
    <mergeCell ref="G3:G8"/>
    <mergeCell ref="B58:R58"/>
    <mergeCell ref="A35:R35"/>
    <mergeCell ref="A10:R10"/>
    <mergeCell ref="A11:R11"/>
    <mergeCell ref="A16:R16"/>
    <mergeCell ref="A36:R36"/>
    <mergeCell ref="B3:B8"/>
  </mergeCells>
  <printOptions horizontalCentered="1"/>
  <pageMargins left="0.19685039370078741" right="0" top="0.31496062992125984" bottom="0" header="0.51181102362204722" footer="0.51181102362204722"/>
  <pageSetup paperSize="9" scale="63" firstPageNumber="0" orientation="landscape" horizontalDpi="300" verticalDpi="300" r:id="rId1"/>
  <headerFooter alignWithMargins="0"/>
  <rowBreaks count="1" manualBreakCount="1">
    <brk id="29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7" max="27" width="9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>
      <c r="B1" s="571" t="s">
        <v>125</v>
      </c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</row>
    <row r="2" spans="1:91" ht="14.1" customHeight="1">
      <c r="A2" s="88"/>
      <c r="B2" s="89"/>
      <c r="C2" s="581" t="s">
        <v>126</v>
      </c>
      <c r="D2" s="581"/>
      <c r="E2" s="581"/>
      <c r="F2" s="581"/>
      <c r="G2" s="581"/>
      <c r="H2" s="581" t="s">
        <v>127</v>
      </c>
      <c r="I2" s="581"/>
      <c r="J2" s="581"/>
      <c r="K2" s="581"/>
      <c r="L2" s="581"/>
      <c r="M2" s="581"/>
      <c r="N2" s="581"/>
      <c r="O2" s="582" t="s">
        <v>128</v>
      </c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</row>
    <row r="3" spans="1:91" ht="14.1" customHeight="1">
      <c r="A3" s="86" t="s">
        <v>129</v>
      </c>
      <c r="B3" s="90"/>
      <c r="C3" s="85"/>
      <c r="D3" s="85"/>
      <c r="E3" s="86"/>
      <c r="F3" s="85"/>
      <c r="G3" s="91"/>
      <c r="H3" s="583" t="s">
        <v>130</v>
      </c>
      <c r="I3" s="81"/>
      <c r="J3" s="86"/>
      <c r="K3" s="85"/>
      <c r="L3" s="85"/>
      <c r="M3" s="85"/>
      <c r="N3" s="85"/>
      <c r="O3" s="572" t="s">
        <v>131</v>
      </c>
      <c r="P3" s="572"/>
      <c r="Q3" s="572"/>
      <c r="R3" s="572" t="s">
        <v>132</v>
      </c>
      <c r="S3" s="572"/>
      <c r="T3" s="572"/>
      <c r="U3" s="572" t="s">
        <v>133</v>
      </c>
      <c r="V3" s="572"/>
      <c r="W3" s="572"/>
      <c r="X3" s="572" t="s">
        <v>134</v>
      </c>
      <c r="Y3" s="572"/>
      <c r="Z3" s="572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</row>
    <row r="4" spans="1:91" ht="14.1" customHeight="1">
      <c r="A4" s="92" t="s">
        <v>135</v>
      </c>
      <c r="B4" s="85" t="s">
        <v>136</v>
      </c>
      <c r="C4" s="85" t="s">
        <v>46</v>
      </c>
      <c r="D4" s="81" t="s">
        <v>137</v>
      </c>
      <c r="E4" s="86" t="s">
        <v>138</v>
      </c>
      <c r="F4" s="85" t="s">
        <v>138</v>
      </c>
      <c r="G4" s="85" t="s">
        <v>139</v>
      </c>
      <c r="H4" s="583"/>
      <c r="I4" s="81" t="s">
        <v>140</v>
      </c>
      <c r="J4" s="86" t="s">
        <v>141</v>
      </c>
      <c r="K4" s="85" t="s">
        <v>142</v>
      </c>
      <c r="L4" s="85" t="s">
        <v>143</v>
      </c>
      <c r="M4" s="85" t="s">
        <v>144</v>
      </c>
      <c r="N4" s="85" t="s">
        <v>145</v>
      </c>
      <c r="O4" s="93">
        <v>1</v>
      </c>
      <c r="P4" s="93">
        <f t="shared" ref="P4:Z4" si="0">O4+1</f>
        <v>2</v>
      </c>
      <c r="Q4" s="93">
        <f t="shared" si="0"/>
        <v>3</v>
      </c>
      <c r="R4" s="93">
        <f t="shared" si="0"/>
        <v>4</v>
      </c>
      <c r="S4" s="93">
        <f t="shared" si="0"/>
        <v>5</v>
      </c>
      <c r="T4" s="93">
        <f t="shared" si="0"/>
        <v>6</v>
      </c>
      <c r="U4" s="93">
        <f t="shared" si="0"/>
        <v>7</v>
      </c>
      <c r="V4" s="93">
        <f t="shared" si="0"/>
        <v>8</v>
      </c>
      <c r="W4" s="93">
        <f t="shared" si="0"/>
        <v>9</v>
      </c>
      <c r="X4" s="93">
        <f t="shared" si="0"/>
        <v>10</v>
      </c>
      <c r="Y4" s="93">
        <f t="shared" si="0"/>
        <v>11</v>
      </c>
      <c r="Z4" s="93">
        <f t="shared" si="0"/>
        <v>12</v>
      </c>
    </row>
    <row r="5" spans="1:91" ht="14.1" customHeight="1">
      <c r="A5" s="92" t="s">
        <v>146</v>
      </c>
      <c r="B5" s="90"/>
      <c r="C5" s="85"/>
      <c r="D5" s="81"/>
      <c r="E5" s="86" t="s">
        <v>147</v>
      </c>
      <c r="F5" s="85" t="s">
        <v>148</v>
      </c>
      <c r="G5" s="91"/>
      <c r="H5" s="583"/>
      <c r="I5" s="81" t="s">
        <v>149</v>
      </c>
      <c r="J5" s="86" t="s">
        <v>150</v>
      </c>
      <c r="K5" s="85" t="s">
        <v>151</v>
      </c>
      <c r="L5" s="85" t="s">
        <v>148</v>
      </c>
      <c r="M5" s="85" t="s">
        <v>152</v>
      </c>
      <c r="N5" s="85" t="s">
        <v>148</v>
      </c>
      <c r="O5" s="574" t="s">
        <v>153</v>
      </c>
      <c r="P5" s="574"/>
      <c r="Q5" s="574"/>
      <c r="R5" s="574"/>
      <c r="S5" s="574"/>
      <c r="T5" s="574"/>
      <c r="U5" s="574"/>
      <c r="V5" s="574"/>
      <c r="W5" s="574"/>
      <c r="X5" s="574"/>
      <c r="Y5" s="574"/>
      <c r="Z5" s="574"/>
      <c r="AB5" s="574" t="s">
        <v>114</v>
      </c>
      <c r="AC5" s="574"/>
      <c r="AD5" s="574"/>
      <c r="AE5" s="574"/>
      <c r="AF5" s="574"/>
      <c r="AG5" s="574"/>
      <c r="AH5" s="574"/>
      <c r="AI5" s="574"/>
      <c r="AJ5" s="574"/>
      <c r="AK5" s="574"/>
      <c r="AL5" s="574"/>
      <c r="AM5" s="574"/>
      <c r="AN5" s="83"/>
      <c r="AO5" s="574" t="s">
        <v>115</v>
      </c>
      <c r="AP5" s="574"/>
      <c r="AQ5" s="574"/>
      <c r="AR5" s="574"/>
      <c r="AS5" s="574"/>
      <c r="AT5" s="574"/>
      <c r="AU5" s="574"/>
      <c r="AV5" s="574"/>
      <c r="AW5" s="574"/>
      <c r="AX5" s="574"/>
      <c r="AY5" s="574"/>
      <c r="AZ5" s="574"/>
      <c r="BA5" s="83"/>
      <c r="BB5" s="574" t="s">
        <v>116</v>
      </c>
      <c r="BC5" s="574"/>
      <c r="BD5" s="574"/>
      <c r="BE5" s="574"/>
      <c r="BF5" s="574"/>
      <c r="BG5" s="574"/>
      <c r="BH5" s="574"/>
      <c r="BI5" s="574"/>
      <c r="BJ5" s="574"/>
      <c r="BK5" s="574"/>
      <c r="BL5" s="574"/>
      <c r="BM5" s="574"/>
      <c r="BN5" s="83"/>
      <c r="BO5" s="574" t="s">
        <v>117</v>
      </c>
      <c r="BP5" s="574"/>
      <c r="BQ5" s="574"/>
      <c r="BR5" s="574"/>
      <c r="BS5" s="574"/>
      <c r="BT5" s="574"/>
      <c r="BU5" s="574"/>
      <c r="BV5" s="574"/>
      <c r="BW5" s="574"/>
      <c r="BX5" s="574"/>
      <c r="BY5" s="574"/>
      <c r="BZ5" s="574"/>
      <c r="CB5" s="574" t="s">
        <v>118</v>
      </c>
      <c r="CC5" s="574"/>
      <c r="CD5" s="574"/>
      <c r="CE5" s="574"/>
      <c r="CF5" s="574"/>
      <c r="CG5" s="574"/>
      <c r="CH5" s="574"/>
      <c r="CI5" s="574"/>
      <c r="CJ5" s="574"/>
      <c r="CK5" s="574"/>
      <c r="CL5" s="574"/>
      <c r="CM5" s="574"/>
    </row>
    <row r="6" spans="1:91" ht="14.1" customHeight="1">
      <c r="A6" s="94" t="s">
        <v>0</v>
      </c>
      <c r="B6" s="95"/>
      <c r="C6" s="96"/>
      <c r="D6" s="97"/>
      <c r="E6" s="98"/>
      <c r="F6" s="96"/>
      <c r="G6" s="99"/>
      <c r="H6" s="583"/>
      <c r="I6" s="97"/>
      <c r="J6" s="98"/>
      <c r="K6" s="96"/>
      <c r="L6" s="96"/>
      <c r="M6" s="96"/>
      <c r="N6" s="96"/>
      <c r="O6" s="96">
        <v>14</v>
      </c>
      <c r="P6" s="96">
        <v>8</v>
      </c>
      <c r="Q6" s="96">
        <v>12</v>
      </c>
      <c r="R6" s="96">
        <v>14</v>
      </c>
      <c r="S6" s="96">
        <v>8</v>
      </c>
      <c r="T6" s="96">
        <v>12</v>
      </c>
      <c r="U6" s="96">
        <v>14</v>
      </c>
      <c r="V6" s="96">
        <v>8</v>
      </c>
      <c r="W6" s="96">
        <v>12</v>
      </c>
      <c r="X6" s="96">
        <v>14</v>
      </c>
      <c r="Y6" s="96">
        <v>8</v>
      </c>
      <c r="Z6" s="96">
        <v>11</v>
      </c>
      <c r="AB6" s="574" t="s">
        <v>97</v>
      </c>
      <c r="AC6" s="574"/>
      <c r="AD6" s="574"/>
      <c r="AE6" s="574"/>
      <c r="AF6" s="574"/>
      <c r="AG6" s="574"/>
      <c r="AH6" s="574"/>
      <c r="AI6" s="574"/>
      <c r="AJ6" s="574"/>
      <c r="AK6" s="574"/>
      <c r="AL6" s="574"/>
      <c r="AM6" s="574"/>
      <c r="AN6" s="83"/>
      <c r="AO6" s="574" t="s">
        <v>97</v>
      </c>
      <c r="AP6" s="574"/>
      <c r="AQ6" s="574"/>
      <c r="AR6" s="574"/>
      <c r="AS6" s="574"/>
      <c r="AT6" s="574"/>
      <c r="AU6" s="574"/>
      <c r="AV6" s="574"/>
      <c r="AW6" s="574"/>
      <c r="AX6" s="574"/>
      <c r="AY6" s="574"/>
      <c r="AZ6" s="574"/>
      <c r="BA6" s="83"/>
      <c r="BB6" s="574" t="s">
        <v>97</v>
      </c>
      <c r="BC6" s="574"/>
      <c r="BD6" s="574"/>
      <c r="BE6" s="574"/>
      <c r="BF6" s="574"/>
      <c r="BG6" s="574"/>
      <c r="BH6" s="574"/>
      <c r="BI6" s="574"/>
      <c r="BJ6" s="574"/>
      <c r="BK6" s="574"/>
      <c r="BL6" s="574"/>
      <c r="BM6" s="574"/>
      <c r="BN6" s="83"/>
      <c r="BO6" s="574" t="s">
        <v>97</v>
      </c>
      <c r="BP6" s="574"/>
      <c r="BQ6" s="574"/>
      <c r="BR6" s="574"/>
      <c r="BS6" s="574"/>
      <c r="BT6" s="574"/>
      <c r="BU6" s="574"/>
      <c r="BV6" s="574"/>
      <c r="BW6" s="574"/>
      <c r="BX6" s="574"/>
      <c r="BY6" s="574"/>
      <c r="BZ6" s="574"/>
      <c r="CB6" s="574" t="s">
        <v>97</v>
      </c>
      <c r="CC6" s="574"/>
      <c r="CD6" s="574"/>
      <c r="CE6" s="574"/>
      <c r="CF6" s="574"/>
      <c r="CG6" s="574"/>
      <c r="CH6" s="574"/>
      <c r="CI6" s="574"/>
      <c r="CJ6" s="574"/>
      <c r="CK6" s="574"/>
      <c r="CL6" s="574"/>
      <c r="CM6" s="574"/>
    </row>
    <row r="7" spans="1:91" ht="14.1" customHeight="1">
      <c r="A7" s="100">
        <v>1</v>
      </c>
      <c r="B7" s="100">
        <f t="shared" ref="B7:G7" si="1">A7+1</f>
        <v>2</v>
      </c>
      <c r="C7" s="100">
        <f t="shared" si="1"/>
        <v>3</v>
      </c>
      <c r="D7" s="100">
        <f t="shared" si="1"/>
        <v>4</v>
      </c>
      <c r="E7" s="100">
        <f t="shared" si="1"/>
        <v>5</v>
      </c>
      <c r="F7" s="100">
        <f t="shared" si="1"/>
        <v>6</v>
      </c>
      <c r="G7" s="100">
        <f t="shared" si="1"/>
        <v>7</v>
      </c>
      <c r="H7" s="100" t="s">
        <v>0</v>
      </c>
      <c r="I7" s="100">
        <v>8</v>
      </c>
      <c r="J7" s="100">
        <f t="shared" ref="J7:Z7" si="2">I7+1</f>
        <v>9</v>
      </c>
      <c r="K7" s="100">
        <f t="shared" si="2"/>
        <v>10</v>
      </c>
      <c r="L7" s="100">
        <f t="shared" si="2"/>
        <v>11</v>
      </c>
      <c r="M7" s="100">
        <f t="shared" si="2"/>
        <v>12</v>
      </c>
      <c r="N7" s="100">
        <f t="shared" si="2"/>
        <v>13</v>
      </c>
      <c r="O7" s="100">
        <f t="shared" si="2"/>
        <v>14</v>
      </c>
      <c r="P7" s="100">
        <f t="shared" si="2"/>
        <v>15</v>
      </c>
      <c r="Q7" s="100">
        <f t="shared" si="2"/>
        <v>16</v>
      </c>
      <c r="R7" s="100">
        <f t="shared" si="2"/>
        <v>17</v>
      </c>
      <c r="S7" s="100">
        <f t="shared" si="2"/>
        <v>18</v>
      </c>
      <c r="T7" s="100">
        <f t="shared" si="2"/>
        <v>19</v>
      </c>
      <c r="U7" s="100">
        <f t="shared" si="2"/>
        <v>20</v>
      </c>
      <c r="V7" s="100">
        <f t="shared" si="2"/>
        <v>21</v>
      </c>
      <c r="W7" s="100">
        <f t="shared" si="2"/>
        <v>22</v>
      </c>
      <c r="X7" s="100">
        <f t="shared" si="2"/>
        <v>23</v>
      </c>
      <c r="Y7" s="100">
        <f t="shared" si="2"/>
        <v>24</v>
      </c>
      <c r="Z7" s="100">
        <f t="shared" si="2"/>
        <v>25</v>
      </c>
      <c r="AB7" s="83">
        <v>1</v>
      </c>
      <c r="AC7" s="83">
        <f t="shared" ref="AC7:AM7" si="3">AB7+1</f>
        <v>2</v>
      </c>
      <c r="AD7" s="83">
        <f t="shared" si="3"/>
        <v>3</v>
      </c>
      <c r="AE7" s="83">
        <f t="shared" si="3"/>
        <v>4</v>
      </c>
      <c r="AF7" s="83">
        <f t="shared" si="3"/>
        <v>5</v>
      </c>
      <c r="AG7" s="83">
        <f t="shared" si="3"/>
        <v>6</v>
      </c>
      <c r="AH7" s="83">
        <f t="shared" si="3"/>
        <v>7</v>
      </c>
      <c r="AI7" s="83">
        <f t="shared" si="3"/>
        <v>8</v>
      </c>
      <c r="AJ7" s="83">
        <f t="shared" si="3"/>
        <v>9</v>
      </c>
      <c r="AK7" s="83">
        <f t="shared" si="3"/>
        <v>10</v>
      </c>
      <c r="AL7" s="83">
        <f t="shared" si="3"/>
        <v>11</v>
      </c>
      <c r="AM7" s="83">
        <f t="shared" si="3"/>
        <v>12</v>
      </c>
      <c r="AN7" s="83"/>
      <c r="AO7" s="83">
        <v>1</v>
      </c>
      <c r="AP7" s="83">
        <f t="shared" ref="AP7:AZ7" si="4">AO7+1</f>
        <v>2</v>
      </c>
      <c r="AQ7" s="83">
        <f t="shared" si="4"/>
        <v>3</v>
      </c>
      <c r="AR7" s="83">
        <f t="shared" si="4"/>
        <v>4</v>
      </c>
      <c r="AS7" s="83">
        <f t="shared" si="4"/>
        <v>5</v>
      </c>
      <c r="AT7" s="83">
        <f t="shared" si="4"/>
        <v>6</v>
      </c>
      <c r="AU7" s="83">
        <f t="shared" si="4"/>
        <v>7</v>
      </c>
      <c r="AV7" s="83">
        <f t="shared" si="4"/>
        <v>8</v>
      </c>
      <c r="AW7" s="83">
        <f t="shared" si="4"/>
        <v>9</v>
      </c>
      <c r="AX7" s="83">
        <f t="shared" si="4"/>
        <v>10</v>
      </c>
      <c r="AY7" s="83">
        <f t="shared" si="4"/>
        <v>11</v>
      </c>
      <c r="AZ7" s="83">
        <f t="shared" si="4"/>
        <v>12</v>
      </c>
      <c r="BA7" s="83"/>
      <c r="BB7" s="83">
        <v>1</v>
      </c>
      <c r="BC7" s="83">
        <f t="shared" ref="BC7:BM7" si="5">BB7+1</f>
        <v>2</v>
      </c>
      <c r="BD7" s="83">
        <f t="shared" si="5"/>
        <v>3</v>
      </c>
      <c r="BE7" s="83">
        <f t="shared" si="5"/>
        <v>4</v>
      </c>
      <c r="BF7" s="83">
        <f t="shared" si="5"/>
        <v>5</v>
      </c>
      <c r="BG7" s="83">
        <f t="shared" si="5"/>
        <v>6</v>
      </c>
      <c r="BH7" s="83">
        <f t="shared" si="5"/>
        <v>7</v>
      </c>
      <c r="BI7" s="83">
        <f t="shared" si="5"/>
        <v>8</v>
      </c>
      <c r="BJ7" s="83">
        <f t="shared" si="5"/>
        <v>9</v>
      </c>
      <c r="BK7" s="83">
        <f t="shared" si="5"/>
        <v>10</v>
      </c>
      <c r="BL7" s="83">
        <f t="shared" si="5"/>
        <v>11</v>
      </c>
      <c r="BM7" s="83">
        <f t="shared" si="5"/>
        <v>12</v>
      </c>
      <c r="BN7" s="83"/>
      <c r="BO7" s="83">
        <v>1</v>
      </c>
      <c r="BP7" s="83">
        <f t="shared" ref="BP7:BZ7" si="6">BO7+1</f>
        <v>2</v>
      </c>
      <c r="BQ7" s="83">
        <f t="shared" si="6"/>
        <v>3</v>
      </c>
      <c r="BR7" s="83">
        <f t="shared" si="6"/>
        <v>4</v>
      </c>
      <c r="BS7" s="83">
        <f t="shared" si="6"/>
        <v>5</v>
      </c>
      <c r="BT7" s="83">
        <f t="shared" si="6"/>
        <v>6</v>
      </c>
      <c r="BU7" s="83">
        <f t="shared" si="6"/>
        <v>7</v>
      </c>
      <c r="BV7" s="83">
        <f t="shared" si="6"/>
        <v>8</v>
      </c>
      <c r="BW7" s="83">
        <f t="shared" si="6"/>
        <v>9</v>
      </c>
      <c r="BX7" s="83">
        <f t="shared" si="6"/>
        <v>10</v>
      </c>
      <c r="BY7" s="83">
        <f t="shared" si="6"/>
        <v>11</v>
      </c>
      <c r="BZ7" s="83">
        <f t="shared" si="6"/>
        <v>12</v>
      </c>
      <c r="CB7" s="83">
        <v>1</v>
      </c>
      <c r="CC7" s="83">
        <f t="shared" ref="CC7:CM7" si="7">CB7+1</f>
        <v>2</v>
      </c>
      <c r="CD7" s="83">
        <f t="shared" si="7"/>
        <v>3</v>
      </c>
      <c r="CE7" s="83">
        <f t="shared" si="7"/>
        <v>4</v>
      </c>
      <c r="CF7" s="83">
        <f t="shared" si="7"/>
        <v>5</v>
      </c>
      <c r="CG7" s="83">
        <f t="shared" si="7"/>
        <v>6</v>
      </c>
      <c r="CH7" s="83">
        <f t="shared" si="7"/>
        <v>7</v>
      </c>
      <c r="CI7" s="83">
        <f t="shared" si="7"/>
        <v>8</v>
      </c>
      <c r="CJ7" s="83">
        <f t="shared" si="7"/>
        <v>9</v>
      </c>
      <c r="CK7" s="83">
        <f t="shared" si="7"/>
        <v>10</v>
      </c>
      <c r="CL7" s="83">
        <f t="shared" si="7"/>
        <v>11</v>
      </c>
      <c r="CM7" s="83">
        <f t="shared" si="7"/>
        <v>12</v>
      </c>
    </row>
    <row r="8" spans="1:91" ht="14.1" customHeight="1">
      <c r="A8" s="83">
        <v>1</v>
      </c>
      <c r="B8" s="101" t="s">
        <v>154</v>
      </c>
      <c r="C8" s="102"/>
      <c r="D8" s="83"/>
      <c r="E8" s="83"/>
      <c r="F8" s="83"/>
      <c r="G8" s="83">
        <f>SUM(G9:G20)</f>
        <v>0</v>
      </c>
      <c r="H8" s="103">
        <f t="shared" ref="H8:H25" si="8">J8/I8*100</f>
        <v>48.971193415637856</v>
      </c>
      <c r="I8" s="83">
        <f t="shared" ref="I8:Z8" si="9">SUM(I9:I20)</f>
        <v>1458</v>
      </c>
      <c r="J8" s="83">
        <f t="shared" si="9"/>
        <v>714</v>
      </c>
      <c r="K8" s="83">
        <f t="shared" si="9"/>
        <v>250</v>
      </c>
      <c r="L8" s="83">
        <f t="shared" si="9"/>
        <v>0</v>
      </c>
      <c r="M8" s="83">
        <f t="shared" si="9"/>
        <v>466</v>
      </c>
      <c r="N8" s="83">
        <f t="shared" si="9"/>
        <v>744</v>
      </c>
      <c r="O8" s="83">
        <f t="shared" si="9"/>
        <v>11</v>
      </c>
      <c r="P8" s="83">
        <f t="shared" si="9"/>
        <v>12</v>
      </c>
      <c r="Q8" s="83">
        <f t="shared" si="9"/>
        <v>5</v>
      </c>
      <c r="R8" s="83">
        <f t="shared" si="9"/>
        <v>10</v>
      </c>
      <c r="S8" s="83">
        <f t="shared" si="9"/>
        <v>4</v>
      </c>
      <c r="T8" s="83">
        <f t="shared" si="9"/>
        <v>2</v>
      </c>
      <c r="U8" s="83">
        <f t="shared" si="9"/>
        <v>6</v>
      </c>
      <c r="V8" s="83">
        <f t="shared" si="9"/>
        <v>5</v>
      </c>
      <c r="W8" s="83">
        <f t="shared" si="9"/>
        <v>5</v>
      </c>
      <c r="X8" s="83">
        <f t="shared" si="9"/>
        <v>0</v>
      </c>
      <c r="Y8" s="83">
        <f t="shared" si="9"/>
        <v>3</v>
      </c>
      <c r="Z8" s="83">
        <f t="shared" si="9"/>
        <v>0</v>
      </c>
      <c r="AB8" s="104">
        <f t="shared" ref="AB8:AM8" si="10">SUM(AB9:AB20)</f>
        <v>1</v>
      </c>
      <c r="AC8" s="104">
        <f t="shared" si="10"/>
        <v>0</v>
      </c>
      <c r="AD8" s="104">
        <f t="shared" si="10"/>
        <v>0</v>
      </c>
      <c r="AE8" s="104">
        <f t="shared" si="10"/>
        <v>2</v>
      </c>
      <c r="AF8" s="104">
        <f t="shared" si="10"/>
        <v>0</v>
      </c>
      <c r="AG8" s="104">
        <f t="shared" si="10"/>
        <v>0</v>
      </c>
      <c r="AH8" s="104">
        <f t="shared" si="10"/>
        <v>1</v>
      </c>
      <c r="AI8" s="104">
        <f t="shared" si="10"/>
        <v>0</v>
      </c>
      <c r="AJ8" s="104">
        <f t="shared" si="10"/>
        <v>1</v>
      </c>
      <c r="AK8" s="104">
        <f t="shared" si="10"/>
        <v>0</v>
      </c>
      <c r="AL8" s="104">
        <f t="shared" si="10"/>
        <v>0</v>
      </c>
      <c r="AM8" s="104">
        <f t="shared" si="10"/>
        <v>0</v>
      </c>
      <c r="AO8" s="104">
        <f t="shared" ref="AO8:AZ8" si="11">SUM(AO9:AO20)</f>
        <v>2</v>
      </c>
      <c r="AP8" s="104">
        <f t="shared" si="11"/>
        <v>3</v>
      </c>
      <c r="AQ8" s="104">
        <f t="shared" si="11"/>
        <v>2</v>
      </c>
      <c r="AR8" s="104">
        <f t="shared" si="11"/>
        <v>0</v>
      </c>
      <c r="AS8" s="104">
        <f t="shared" si="11"/>
        <v>1</v>
      </c>
      <c r="AT8" s="104">
        <f t="shared" si="11"/>
        <v>1</v>
      </c>
      <c r="AU8" s="104">
        <f t="shared" si="11"/>
        <v>0</v>
      </c>
      <c r="AV8" s="104">
        <f t="shared" si="11"/>
        <v>1</v>
      </c>
      <c r="AW8" s="104">
        <f t="shared" si="11"/>
        <v>1</v>
      </c>
      <c r="AX8" s="104">
        <f t="shared" si="11"/>
        <v>0</v>
      </c>
      <c r="AY8" s="104">
        <f t="shared" si="11"/>
        <v>1</v>
      </c>
      <c r="AZ8" s="104">
        <f t="shared" si="11"/>
        <v>0</v>
      </c>
      <c r="BB8" s="104">
        <f t="shared" ref="BB8:BM8" si="12">SUM(BB9:BB20)</f>
        <v>0</v>
      </c>
      <c r="BC8" s="104">
        <f t="shared" si="12"/>
        <v>0</v>
      </c>
      <c r="BD8" s="104">
        <f t="shared" si="12"/>
        <v>0</v>
      </c>
      <c r="BE8" s="104">
        <f t="shared" si="12"/>
        <v>0</v>
      </c>
      <c r="BF8" s="104">
        <f t="shared" si="12"/>
        <v>0</v>
      </c>
      <c r="BG8" s="104">
        <f t="shared" si="12"/>
        <v>0</v>
      </c>
      <c r="BH8" s="104">
        <f t="shared" si="12"/>
        <v>0</v>
      </c>
      <c r="BI8" s="104">
        <f t="shared" si="12"/>
        <v>0</v>
      </c>
      <c r="BJ8" s="104">
        <f t="shared" si="12"/>
        <v>0</v>
      </c>
      <c r="BK8" s="104">
        <f t="shared" si="12"/>
        <v>0</v>
      </c>
      <c r="BL8" s="104">
        <f t="shared" si="12"/>
        <v>0</v>
      </c>
      <c r="BM8" s="104">
        <f t="shared" si="12"/>
        <v>0</v>
      </c>
      <c r="BO8" s="104">
        <f t="shared" ref="BO8:BZ8" si="13">SUM(BO9:BO20)</f>
        <v>0</v>
      </c>
      <c r="BP8" s="104">
        <f t="shared" si="13"/>
        <v>0</v>
      </c>
      <c r="BQ8" s="104">
        <f t="shared" si="13"/>
        <v>0</v>
      </c>
      <c r="BR8" s="104">
        <f t="shared" si="13"/>
        <v>0</v>
      </c>
      <c r="BS8" s="104">
        <f t="shared" si="13"/>
        <v>0</v>
      </c>
      <c r="BT8" s="104">
        <f t="shared" si="13"/>
        <v>0</v>
      </c>
      <c r="BU8" s="104">
        <f t="shared" si="13"/>
        <v>0</v>
      </c>
      <c r="BV8" s="104">
        <f t="shared" si="13"/>
        <v>0</v>
      </c>
      <c r="BW8" s="104">
        <f t="shared" si="13"/>
        <v>0</v>
      </c>
      <c r="BX8" s="104">
        <f t="shared" si="13"/>
        <v>0</v>
      </c>
      <c r="BY8" s="104">
        <f t="shared" si="13"/>
        <v>0</v>
      </c>
      <c r="BZ8" s="104">
        <f t="shared" si="13"/>
        <v>0</v>
      </c>
      <c r="CB8" s="104">
        <f t="shared" ref="CB8:CM8" si="14">SUM(CB9:CB20)</f>
        <v>0</v>
      </c>
      <c r="CC8" s="104">
        <f t="shared" si="14"/>
        <v>0</v>
      </c>
      <c r="CD8" s="104">
        <f t="shared" si="14"/>
        <v>0</v>
      </c>
      <c r="CE8" s="104">
        <f t="shared" si="14"/>
        <v>0</v>
      </c>
      <c r="CF8" s="104">
        <f t="shared" si="14"/>
        <v>0</v>
      </c>
      <c r="CG8" s="104">
        <f t="shared" si="14"/>
        <v>0</v>
      </c>
      <c r="CH8" s="104">
        <f t="shared" si="14"/>
        <v>0</v>
      </c>
      <c r="CI8" s="104">
        <f t="shared" si="14"/>
        <v>0</v>
      </c>
      <c r="CJ8" s="104">
        <f t="shared" si="14"/>
        <v>0</v>
      </c>
      <c r="CK8" s="104">
        <f t="shared" si="14"/>
        <v>0</v>
      </c>
      <c r="CL8" s="104">
        <f t="shared" si="14"/>
        <v>0</v>
      </c>
      <c r="CM8" s="104">
        <f t="shared" si="14"/>
        <v>0</v>
      </c>
    </row>
    <row r="9" spans="1:91" ht="14.1" customHeight="1">
      <c r="A9" s="105">
        <v>1.1000000000000001</v>
      </c>
      <c r="B9" s="92" t="s">
        <v>155</v>
      </c>
      <c r="C9" s="86">
        <v>1</v>
      </c>
      <c r="D9" s="86"/>
      <c r="E9" s="86"/>
      <c r="F9" s="86"/>
      <c r="G9" s="86"/>
      <c r="H9" s="106">
        <f t="shared" si="8"/>
        <v>38.888888888888893</v>
      </c>
      <c r="I9" s="92">
        <f t="shared" ref="I9:I20" si="15">J9+N9</f>
        <v>108</v>
      </c>
      <c r="J9" s="92">
        <f t="shared" ref="J9:J20" si="16">O9*O$6+P9*P$6+Q9*Q$6+R9*R$6+S9*S$6+T9*T$6+U9*U$6+V9*V$6+W9*W$6+X9*X$6+Y9*Y$6+Z9*Z$6</f>
        <v>42</v>
      </c>
      <c r="K9" s="92">
        <v>30</v>
      </c>
      <c r="L9" s="92"/>
      <c r="M9" s="92">
        <v>12</v>
      </c>
      <c r="N9" s="92">
        <v>66</v>
      </c>
      <c r="O9" s="92">
        <v>3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B9" s="107">
        <f t="shared" ref="AB9:AB20" si="17">IF(ISERROR(SEARCH(AB$7,$C9,1)),"-",IF(COUNTIF($C9,AB$7)=1,1,IF(ISERROR(SEARCH(CONCATENATE(AB$7,","),$C9,1)),IF(ISERROR(SEARCH(CONCATENATE(",",AB$7),$C9,1)),"-",1),1)))</f>
        <v>1</v>
      </c>
      <c r="AC9" s="107" t="str">
        <f t="shared" ref="AC9:AC20" si="18">IF(ISERROR(SEARCH(AC$7,$C9,1)),"-",IF(COUNTIF($C9,AC$7)=1,1,IF(ISERROR(SEARCH(CONCATENATE(AC$7,","),$C9,1)),IF(ISERROR(SEARCH(CONCATENATE(",",AC$7),$C9,1)),"-",1),1)))</f>
        <v>-</v>
      </c>
      <c r="AD9" s="107" t="str">
        <f t="shared" ref="AD9:AD20" si="19">IF(ISERROR(SEARCH(AD$7,$C9,1)),"-",IF(COUNTIF($C9,AD$7)=1,1,IF(ISERROR(SEARCH(CONCATENATE(AD$7,","),$C9,1)),IF(ISERROR(SEARCH(CONCATENATE(",",AD$7),$C9,1)),"-",1),1)))</f>
        <v>-</v>
      </c>
      <c r="AE9" s="107" t="str">
        <f t="shared" ref="AE9:AE20" si="20">IF(ISERROR(SEARCH(AE$7,$C9,1)),"-",IF(COUNTIF($C9,AE$7)=1,1,IF(ISERROR(SEARCH(CONCATENATE(AE$7,","),$C9,1)),IF(ISERROR(SEARCH(CONCATENATE(",",AE$7),$C9,1)),"-",1),1)))</f>
        <v>-</v>
      </c>
      <c r="AF9" s="107" t="str">
        <f t="shared" ref="AF9:AF20" si="21">IF(ISERROR(SEARCH(AF$7,$C9,1)),"-",IF(COUNTIF($C9,AF$7)=1,1,IF(ISERROR(SEARCH(CONCATENATE(AF$7,","),$C9,1)),IF(ISERROR(SEARCH(CONCATENATE(",",AF$7),$C9,1)),"-",1),1)))</f>
        <v>-</v>
      </c>
      <c r="AG9" s="107" t="str">
        <f t="shared" ref="AG9:AG20" si="22">IF(ISERROR(SEARCH(AG$7,$C9,1)),"-",IF(COUNTIF($C9,AG$7)=1,1,IF(ISERROR(SEARCH(CONCATENATE(AG$7,","),$C9,1)),IF(ISERROR(SEARCH(CONCATENATE(",",AG$7),$C9,1)),"-",1),1)))</f>
        <v>-</v>
      </c>
      <c r="AH9" s="107" t="str">
        <f t="shared" ref="AH9:AH20" si="23">IF(ISERROR(SEARCH(AH$7,$C9,1)),"-",IF(COUNTIF($C9,AH$7)=1,1,IF(ISERROR(SEARCH(CONCATENATE(AH$7,","),$C9,1)),IF(ISERROR(SEARCH(CONCATENATE(",",AH$7),$C9,1)),"-",1),1)))</f>
        <v>-</v>
      </c>
      <c r="AI9" s="107" t="str">
        <f t="shared" ref="AI9:AI20" si="24">IF(ISERROR(SEARCH(AI$7,$C9,1)),"-",IF(COUNTIF($C9,AI$7)=1,1,IF(ISERROR(SEARCH(CONCATENATE(AI$7,","),$C9,1)),IF(ISERROR(SEARCH(CONCATENATE(",",AI$7),$C9,1)),"-",1),1)))</f>
        <v>-</v>
      </c>
      <c r="AJ9" s="107" t="str">
        <f t="shared" ref="AJ9:AJ20" si="25">IF(ISERROR(SEARCH(AJ$7,$C9,1)),"-",IF(COUNTIF($C9,AJ$7)=1,1,IF(ISERROR(SEARCH(CONCATENATE(AJ$7,","),$C9,1)),IF(ISERROR(SEARCH(CONCATENATE(",",AJ$7),$C9,1)),"-",1),1)))</f>
        <v>-</v>
      </c>
      <c r="AK9" s="107" t="str">
        <f t="shared" ref="AK9:AK20" si="26">IF(ISERROR(SEARCH(AK$7,$C9,1)),"-",IF(COUNTIF($C9,AK$7)=1,1,IF(ISERROR(SEARCH(CONCATENATE(AK$7,","),$C9,1)),IF(ISERROR(SEARCH(CONCATENATE(",",AK$7),$C9,1)),"-",1),1)))</f>
        <v>-</v>
      </c>
      <c r="AL9" s="107" t="str">
        <f t="shared" ref="AL9:AL20" si="27">IF(ISERROR(SEARCH(AL$7,$C9,1)),"-",IF(COUNTIF($C9,AL$7)=1,1,IF(ISERROR(SEARCH(CONCATENATE(AL$7,","),$C9,1)),IF(ISERROR(SEARCH(CONCATENATE(",",AL$7),$C9,1)),"-",1),1)))</f>
        <v>-</v>
      </c>
      <c r="AM9" s="107" t="str">
        <f t="shared" ref="AM9:AM20" si="28">IF(ISERROR(SEARCH(AM$7,$C9,1)),"-",IF(COUNTIF($C9,AM$7)=1,1,IF(ISERROR(SEARCH(CONCATENATE(AM$7,","),$C9,1)),IF(ISERROR(SEARCH(CONCATENATE(",",AM$7),$C9,1)),"-",1),1)))</f>
        <v>-</v>
      </c>
      <c r="AO9" s="107" t="str">
        <f t="shared" ref="AO9:AO20" si="29">IF(ISERROR(SEARCH(AO$7,$D9,1)),"-",IF(COUNTIF($D9,AO$7)=1,1,IF(ISERROR(SEARCH(CONCATENATE(AO$7,","),$D9,1)),IF(ISERROR(SEARCH(CONCATENATE(",",AO$7),$D9,1)),"-",1),1)))</f>
        <v>-</v>
      </c>
      <c r="AP9" s="107" t="str">
        <f t="shared" ref="AP9:AP20" si="30">IF(ISERROR(SEARCH(AP$7,$D9,1)),"-",IF(COUNTIF($D9,AP$7)=1,1,IF(ISERROR(SEARCH(CONCATENATE(AP$7,","),$D9,1)),IF(ISERROR(SEARCH(CONCATENATE(",",AP$7),$D9,1)),"-",1),1)))</f>
        <v>-</v>
      </c>
      <c r="AQ9" s="107" t="str">
        <f t="shared" ref="AQ9:AQ20" si="31">IF(ISERROR(SEARCH(AQ$7,$D9,1)),"-",IF(COUNTIF($D9,AQ$7)=1,1,IF(ISERROR(SEARCH(CONCATENATE(AQ$7,","),$D9,1)),IF(ISERROR(SEARCH(CONCATENATE(",",AQ$7),$D9,1)),"-",1),1)))</f>
        <v>-</v>
      </c>
      <c r="AR9" s="107" t="str">
        <f t="shared" ref="AR9:AR20" si="32">IF(ISERROR(SEARCH(AR$7,$D9,1)),"-",IF(COUNTIF($D9,AR$7)=1,1,IF(ISERROR(SEARCH(CONCATENATE(AR$7,","),$D9,1)),IF(ISERROR(SEARCH(CONCATENATE(",",AR$7),$D9,1)),"-",1),1)))</f>
        <v>-</v>
      </c>
      <c r="AS9" s="107" t="str">
        <f t="shared" ref="AS9:AS20" si="33">IF(ISERROR(SEARCH(AS$7,$D9,1)),"-",IF(COUNTIF($D9,AS$7)=1,1,IF(ISERROR(SEARCH(CONCATENATE(AS$7,","),$D9,1)),IF(ISERROR(SEARCH(CONCATENATE(",",AS$7),$D9,1)),"-",1),1)))</f>
        <v>-</v>
      </c>
      <c r="AT9" s="107" t="str">
        <f t="shared" ref="AT9:AT20" si="34">IF(ISERROR(SEARCH(AT$7,$D9,1)),"-",IF(COUNTIF($D9,AT$7)=1,1,IF(ISERROR(SEARCH(CONCATENATE(AT$7,","),$D9,1)),IF(ISERROR(SEARCH(CONCATENATE(",",AT$7),$D9,1)),"-",1),1)))</f>
        <v>-</v>
      </c>
      <c r="AU9" s="107" t="str">
        <f t="shared" ref="AU9:AU20" si="35">IF(ISERROR(SEARCH(AU$7,$D9,1)),"-",IF(COUNTIF($D9,AU$7)=1,1,IF(ISERROR(SEARCH(CONCATENATE(AU$7,","),$D9,1)),IF(ISERROR(SEARCH(CONCATENATE(",",AU$7),$D9,1)),"-",1),1)))</f>
        <v>-</v>
      </c>
      <c r="AV9" s="107" t="str">
        <f t="shared" ref="AV9:AV20" si="36">IF(ISERROR(SEARCH(AV$7,$D9,1)),"-",IF(COUNTIF($D9,AV$7)=1,1,IF(ISERROR(SEARCH(CONCATENATE(AV$7,","),$D9,1)),IF(ISERROR(SEARCH(CONCATENATE(",",AV$7),$D9,1)),"-",1),1)))</f>
        <v>-</v>
      </c>
      <c r="AW9" s="107" t="str">
        <f t="shared" ref="AW9:AW20" si="37">IF(ISERROR(SEARCH(AW$7,$D9,1)),"-",IF(COUNTIF($D9,AW$7)=1,1,IF(ISERROR(SEARCH(CONCATENATE(AW$7,","),$D9,1)),IF(ISERROR(SEARCH(CONCATENATE(",",AW$7),$D9,1)),"-",1),1)))</f>
        <v>-</v>
      </c>
      <c r="AX9" s="107" t="str">
        <f t="shared" ref="AX9:AX20" si="38">IF(ISERROR(SEARCH(AX$7,$D9,1)),"-",IF(COUNTIF($D9,AX$7)=1,1,IF(ISERROR(SEARCH(CONCATENATE(AX$7,","),$D9,1)),IF(ISERROR(SEARCH(CONCATENATE(",",AX$7),$D9,1)),"-",1),1)))</f>
        <v>-</v>
      </c>
      <c r="AY9" s="107" t="str">
        <f t="shared" ref="AY9:AY20" si="39">IF(ISERROR(SEARCH(AY$7,$D9,1)),"-",IF(COUNTIF($D9,AY$7)=1,1,IF(ISERROR(SEARCH(CONCATENATE(AY$7,","),$D9,1)),IF(ISERROR(SEARCH(CONCATENATE(",",AY$7),$D9,1)),"-",1),1)))</f>
        <v>-</v>
      </c>
      <c r="AZ9" s="107" t="str">
        <f t="shared" ref="AZ9:AZ20" si="40">IF(ISERROR(SEARCH(AZ$7,$D9,1)),"-",IF(COUNTIF($D9,AZ$7)=1,1,IF(ISERROR(SEARCH(CONCATENATE(AZ$7,","),$D9,1)),IF(ISERROR(SEARCH(CONCATENATE(",",AZ$7),$D9,1)),"-",1),1)))</f>
        <v>-</v>
      </c>
      <c r="BB9" s="107" t="str">
        <f t="shared" ref="BB9:BB20" si="41">IF(ISERROR(SEARCH(BB$7,$E9,1)),"-",IF(COUNTIF($E9,BB$7)=1,1,IF(ISERROR(SEARCH(CONCATENATE(BB$7,","),$E9,1)),IF(ISERROR(SEARCH(CONCATENATE(",",BB$7),$E9,1)),"-",1),1)))</f>
        <v>-</v>
      </c>
      <c r="BC9" s="107" t="str">
        <f t="shared" ref="BC9:BC20" si="42">IF(ISERROR(SEARCH(BC$7,$E9,1)),"-",IF(COUNTIF($E9,BC$7)=1,1,IF(ISERROR(SEARCH(CONCATENATE(BC$7,","),$E9,1)),IF(ISERROR(SEARCH(CONCATENATE(",",BC$7),$E9,1)),"-",1),1)))</f>
        <v>-</v>
      </c>
      <c r="BD9" s="107" t="str">
        <f t="shared" ref="BD9:BD20" si="43">IF(ISERROR(SEARCH(BD$7,$E9,1)),"-",IF(COUNTIF($E9,BD$7)=1,1,IF(ISERROR(SEARCH(CONCATENATE(BD$7,","),$E9,1)),IF(ISERROR(SEARCH(CONCATENATE(",",BD$7),$E9,1)),"-",1),1)))</f>
        <v>-</v>
      </c>
      <c r="BE9" s="107" t="str">
        <f t="shared" ref="BE9:BE20" si="44">IF(ISERROR(SEARCH(BE$7,$E9,1)),"-",IF(COUNTIF($E9,BE$7)=1,1,IF(ISERROR(SEARCH(CONCATENATE(BE$7,","),$E9,1)),IF(ISERROR(SEARCH(CONCATENATE(",",BE$7),$E9,1)),"-",1),1)))</f>
        <v>-</v>
      </c>
      <c r="BF9" s="107" t="str">
        <f t="shared" ref="BF9:BF20" si="45">IF(ISERROR(SEARCH(BF$7,$E9,1)),"-",IF(COUNTIF($E9,BF$7)=1,1,IF(ISERROR(SEARCH(CONCATENATE(BF$7,","),$E9,1)),IF(ISERROR(SEARCH(CONCATENATE(",",BF$7),$E9,1)),"-",1),1)))</f>
        <v>-</v>
      </c>
      <c r="BG9" s="107" t="str">
        <f t="shared" ref="BG9:BG20" si="46">IF(ISERROR(SEARCH(BG$7,$E9,1)),"-",IF(COUNTIF($E9,BG$7)=1,1,IF(ISERROR(SEARCH(CONCATENATE(BG$7,","),$E9,1)),IF(ISERROR(SEARCH(CONCATENATE(",",BG$7),$E9,1)),"-",1),1)))</f>
        <v>-</v>
      </c>
      <c r="BH9" s="107" t="str">
        <f t="shared" ref="BH9:BH20" si="47">IF(ISERROR(SEARCH(BH$7,$E9,1)),"-",IF(COUNTIF($E9,BH$7)=1,1,IF(ISERROR(SEARCH(CONCATENATE(BH$7,","),$E9,1)),IF(ISERROR(SEARCH(CONCATENATE(",",BH$7),$E9,1)),"-",1),1)))</f>
        <v>-</v>
      </c>
      <c r="BI9" s="107" t="str">
        <f t="shared" ref="BI9:BI20" si="48">IF(ISERROR(SEARCH(BI$7,$E9,1)),"-",IF(COUNTIF($E9,BI$7)=1,1,IF(ISERROR(SEARCH(CONCATENATE(BI$7,","),$E9,1)),IF(ISERROR(SEARCH(CONCATENATE(",",BI$7),$E9,1)),"-",1),1)))</f>
        <v>-</v>
      </c>
      <c r="BJ9" s="107" t="str">
        <f t="shared" ref="BJ9:BJ20" si="49">IF(ISERROR(SEARCH(BJ$7,$E9,1)),"-",IF(COUNTIF($E9,BJ$7)=1,1,IF(ISERROR(SEARCH(CONCATENATE(BJ$7,","),$E9,1)),IF(ISERROR(SEARCH(CONCATENATE(",",BJ$7),$E9,1)),"-",1),1)))</f>
        <v>-</v>
      </c>
      <c r="BK9" s="107" t="str">
        <f t="shared" ref="BK9:BK20" si="50">IF(ISERROR(SEARCH(BK$7,$E9,1)),"-",IF(COUNTIF($E9,BK$7)=1,1,IF(ISERROR(SEARCH(CONCATENATE(BK$7,","),$E9,1)),IF(ISERROR(SEARCH(CONCATENATE(",",BK$7),$E9,1)),"-",1),1)))</f>
        <v>-</v>
      </c>
      <c r="BL9" s="107" t="str">
        <f t="shared" ref="BL9:BL20" si="51">IF(ISERROR(SEARCH(BL$7,$E9,1)),"-",IF(COUNTIF($E9,BL$7)=1,1,IF(ISERROR(SEARCH(CONCATENATE(BL$7,","),$E9,1)),IF(ISERROR(SEARCH(CONCATENATE(",",BL$7),$E9,1)),"-",1),1)))</f>
        <v>-</v>
      </c>
      <c r="BM9" s="107" t="str">
        <f t="shared" ref="BM9:BM20" si="52">IF(ISERROR(SEARCH(BM$7,$E9,1)),"-",IF(COUNTIF($E9,BM$7)=1,1,IF(ISERROR(SEARCH(CONCATENATE(BM$7,","),$E9,1)),IF(ISERROR(SEARCH(CONCATENATE(",",BM$7),$E9,1)),"-",1),1)))</f>
        <v>-</v>
      </c>
      <c r="BO9" s="107" t="str">
        <f t="shared" ref="BO9:BO20" si="53">IF(ISERROR(SEARCH(BO$7,$F9,1)),"-",IF(COUNTIF($F9,BO$7)=1,1,IF(ISERROR(SEARCH(CONCATENATE(BO$7,","),$F9,1)),IF(ISERROR(SEARCH(CONCATENATE(",",BO$7),$F9,1)),"-",1),1)))</f>
        <v>-</v>
      </c>
      <c r="BP9" s="107" t="str">
        <f t="shared" ref="BP9:BP20" si="54">IF(ISERROR(SEARCH(BP$7,$F9,1)),"-",IF(COUNTIF($F9,BP$7)=1,1,IF(ISERROR(SEARCH(CONCATENATE(BP$7,","),$F9,1)),IF(ISERROR(SEARCH(CONCATENATE(",",BP$7),$F9,1)),"-",1),1)))</f>
        <v>-</v>
      </c>
      <c r="BQ9" s="107" t="str">
        <f t="shared" ref="BQ9:BQ20" si="55">IF(ISERROR(SEARCH(BQ$7,$F9,1)),"-",IF(COUNTIF($F9,BQ$7)=1,1,IF(ISERROR(SEARCH(CONCATENATE(BQ$7,","),$F9,1)),IF(ISERROR(SEARCH(CONCATENATE(",",BQ$7),$F9,1)),"-",1),1)))</f>
        <v>-</v>
      </c>
      <c r="BR9" s="107" t="str">
        <f t="shared" ref="BR9:BR20" si="56">IF(ISERROR(SEARCH(BR$7,$F9,1)),"-",IF(COUNTIF($F9,BR$7)=1,1,IF(ISERROR(SEARCH(CONCATENATE(BR$7,","),$F9,1)),IF(ISERROR(SEARCH(CONCATENATE(",",BR$7),$F9,1)),"-",1),1)))</f>
        <v>-</v>
      </c>
      <c r="BS9" s="107" t="str">
        <f t="shared" ref="BS9:BS20" si="57">IF(ISERROR(SEARCH(BS$7,$F9,1)),"-",IF(COUNTIF($F9,BS$7)=1,1,IF(ISERROR(SEARCH(CONCATENATE(BS$7,","),$F9,1)),IF(ISERROR(SEARCH(CONCATENATE(",",BS$7),$F9,1)),"-",1),1)))</f>
        <v>-</v>
      </c>
      <c r="BT9" s="107" t="str">
        <f t="shared" ref="BT9:BT20" si="58">IF(ISERROR(SEARCH(BT$7,$F9,1)),"-",IF(COUNTIF($F9,BT$7)=1,1,IF(ISERROR(SEARCH(CONCATENATE(BT$7,","),$F9,1)),IF(ISERROR(SEARCH(CONCATENATE(",",BT$7),$F9,1)),"-",1),1)))</f>
        <v>-</v>
      </c>
      <c r="BU9" s="107" t="str">
        <f t="shared" ref="BU9:BU20" si="59">IF(ISERROR(SEARCH(BU$7,$F9,1)),"-",IF(COUNTIF($F9,BU$7)=1,1,IF(ISERROR(SEARCH(CONCATENATE(BU$7,","),$F9,1)),IF(ISERROR(SEARCH(CONCATENATE(",",BU$7),$F9,1)),"-",1),1)))</f>
        <v>-</v>
      </c>
      <c r="BV9" s="107" t="str">
        <f t="shared" ref="BV9:BV20" si="60">IF(ISERROR(SEARCH(BV$7,$F9,1)),"-",IF(COUNTIF($F9,BV$7)=1,1,IF(ISERROR(SEARCH(CONCATENATE(BV$7,","),$F9,1)),IF(ISERROR(SEARCH(CONCATENATE(",",BV$7),$F9,1)),"-",1),1)))</f>
        <v>-</v>
      </c>
      <c r="BW9" s="107" t="str">
        <f t="shared" ref="BW9:BW20" si="61">IF(ISERROR(SEARCH(BW$7,$F9,1)),"-",IF(COUNTIF($F9,BW$7)=1,1,IF(ISERROR(SEARCH(CONCATENATE(BW$7,","),$F9,1)),IF(ISERROR(SEARCH(CONCATENATE(",",BW$7),$F9,1)),"-",1),1)))</f>
        <v>-</v>
      </c>
      <c r="BX9" s="107" t="str">
        <f t="shared" ref="BX9:BX20" si="62">IF(ISERROR(SEARCH(BX$7,$F9,1)),"-",IF(COUNTIF($F9,BX$7)=1,1,IF(ISERROR(SEARCH(CONCATENATE(BX$7,","),$F9,1)),IF(ISERROR(SEARCH(CONCATENATE(",",BX$7),$F9,1)),"-",1),1)))</f>
        <v>-</v>
      </c>
      <c r="BY9" s="107" t="str">
        <f t="shared" ref="BY9:BY20" si="63">IF(ISERROR(SEARCH(BY$7,$F9,1)),"-",IF(COUNTIF($F9,BY$7)=1,1,IF(ISERROR(SEARCH(CONCATENATE(BY$7,","),$F9,1)),IF(ISERROR(SEARCH(CONCATENATE(",",BY$7),$F9,1)),"-",1),1)))</f>
        <v>-</v>
      </c>
      <c r="BZ9" s="107" t="str">
        <f t="shared" ref="BZ9:BZ20" si="64">IF(ISERROR(SEARCH(BZ$7,$F9,1)),"-",IF(COUNTIF($F9,BZ$7)=1,1,IF(ISERROR(SEARCH(CONCATENATE(BZ$7,","),$F9,1)),IF(ISERROR(SEARCH(CONCATENATE(",",BZ$7),$F9,1)),"-",1),1)))</f>
        <v>-</v>
      </c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</row>
    <row r="10" spans="1:91" ht="14.1" customHeight="1">
      <c r="A10" s="105">
        <v>2</v>
      </c>
      <c r="B10" s="92" t="s">
        <v>156</v>
      </c>
      <c r="C10" s="86"/>
      <c r="D10" s="86">
        <v>2</v>
      </c>
      <c r="E10" s="86"/>
      <c r="F10" s="86"/>
      <c r="G10" s="86"/>
      <c r="H10" s="106">
        <f t="shared" si="8"/>
        <v>44.444444444444443</v>
      </c>
      <c r="I10" s="92">
        <f t="shared" si="15"/>
        <v>54</v>
      </c>
      <c r="J10" s="92">
        <f t="shared" si="16"/>
        <v>24</v>
      </c>
      <c r="K10" s="92">
        <v>16</v>
      </c>
      <c r="L10" s="92"/>
      <c r="M10" s="92">
        <v>8</v>
      </c>
      <c r="N10" s="92">
        <v>30</v>
      </c>
      <c r="O10" s="92"/>
      <c r="P10" s="92">
        <v>3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B10" s="107" t="str">
        <f t="shared" si="17"/>
        <v>-</v>
      </c>
      <c r="AC10" s="107" t="str">
        <f t="shared" si="18"/>
        <v>-</v>
      </c>
      <c r="AD10" s="107" t="str">
        <f t="shared" si="19"/>
        <v>-</v>
      </c>
      <c r="AE10" s="107" t="str">
        <f t="shared" si="20"/>
        <v>-</v>
      </c>
      <c r="AF10" s="107" t="str">
        <f t="shared" si="21"/>
        <v>-</v>
      </c>
      <c r="AG10" s="107" t="str">
        <f t="shared" si="22"/>
        <v>-</v>
      </c>
      <c r="AH10" s="107" t="str">
        <f t="shared" si="23"/>
        <v>-</v>
      </c>
      <c r="AI10" s="107" t="str">
        <f t="shared" si="24"/>
        <v>-</v>
      </c>
      <c r="AJ10" s="107" t="str">
        <f t="shared" si="25"/>
        <v>-</v>
      </c>
      <c r="AK10" s="107" t="str">
        <f t="shared" si="26"/>
        <v>-</v>
      </c>
      <c r="AL10" s="107" t="str">
        <f t="shared" si="27"/>
        <v>-</v>
      </c>
      <c r="AM10" s="107" t="str">
        <f t="shared" si="28"/>
        <v>-</v>
      </c>
      <c r="AO10" s="107" t="str">
        <f t="shared" si="29"/>
        <v>-</v>
      </c>
      <c r="AP10" s="107">
        <f t="shared" si="30"/>
        <v>1</v>
      </c>
      <c r="AQ10" s="107" t="str">
        <f t="shared" si="31"/>
        <v>-</v>
      </c>
      <c r="AR10" s="107" t="str">
        <f t="shared" si="32"/>
        <v>-</v>
      </c>
      <c r="AS10" s="107" t="str">
        <f t="shared" si="33"/>
        <v>-</v>
      </c>
      <c r="AT10" s="107" t="str">
        <f t="shared" si="34"/>
        <v>-</v>
      </c>
      <c r="AU10" s="107" t="str">
        <f t="shared" si="35"/>
        <v>-</v>
      </c>
      <c r="AV10" s="107" t="str">
        <f t="shared" si="36"/>
        <v>-</v>
      </c>
      <c r="AW10" s="107" t="str">
        <f t="shared" si="37"/>
        <v>-</v>
      </c>
      <c r="AX10" s="107" t="str">
        <f t="shared" si="38"/>
        <v>-</v>
      </c>
      <c r="AY10" s="107" t="str">
        <f t="shared" si="39"/>
        <v>-</v>
      </c>
      <c r="AZ10" s="107" t="str">
        <f t="shared" si="40"/>
        <v>-</v>
      </c>
      <c r="BB10" s="107" t="str">
        <f t="shared" si="41"/>
        <v>-</v>
      </c>
      <c r="BC10" s="107" t="str">
        <f t="shared" si="42"/>
        <v>-</v>
      </c>
      <c r="BD10" s="107" t="str">
        <f t="shared" si="43"/>
        <v>-</v>
      </c>
      <c r="BE10" s="107" t="str">
        <f t="shared" si="44"/>
        <v>-</v>
      </c>
      <c r="BF10" s="107" t="str">
        <f t="shared" si="45"/>
        <v>-</v>
      </c>
      <c r="BG10" s="107" t="str">
        <f t="shared" si="46"/>
        <v>-</v>
      </c>
      <c r="BH10" s="107" t="str">
        <f t="shared" si="47"/>
        <v>-</v>
      </c>
      <c r="BI10" s="107" t="str">
        <f t="shared" si="48"/>
        <v>-</v>
      </c>
      <c r="BJ10" s="107" t="str">
        <f t="shared" si="49"/>
        <v>-</v>
      </c>
      <c r="BK10" s="107" t="str">
        <f t="shared" si="50"/>
        <v>-</v>
      </c>
      <c r="BL10" s="107" t="str">
        <f t="shared" si="51"/>
        <v>-</v>
      </c>
      <c r="BM10" s="107" t="str">
        <f t="shared" si="52"/>
        <v>-</v>
      </c>
      <c r="BO10" s="107" t="str">
        <f t="shared" si="53"/>
        <v>-</v>
      </c>
      <c r="BP10" s="107" t="str">
        <f t="shared" si="54"/>
        <v>-</v>
      </c>
      <c r="BQ10" s="107" t="str">
        <f t="shared" si="55"/>
        <v>-</v>
      </c>
      <c r="BR10" s="107" t="str">
        <f t="shared" si="56"/>
        <v>-</v>
      </c>
      <c r="BS10" s="107" t="str">
        <f t="shared" si="57"/>
        <v>-</v>
      </c>
      <c r="BT10" s="107" t="str">
        <f t="shared" si="58"/>
        <v>-</v>
      </c>
      <c r="BU10" s="107" t="str">
        <f t="shared" si="59"/>
        <v>-</v>
      </c>
      <c r="BV10" s="107" t="str">
        <f t="shared" si="60"/>
        <v>-</v>
      </c>
      <c r="BW10" s="107" t="str">
        <f t="shared" si="61"/>
        <v>-</v>
      </c>
      <c r="BX10" s="107" t="str">
        <f t="shared" si="62"/>
        <v>-</v>
      </c>
      <c r="BY10" s="107" t="str">
        <f t="shared" si="63"/>
        <v>-</v>
      </c>
      <c r="BZ10" s="107" t="str">
        <f t="shared" si="64"/>
        <v>-</v>
      </c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</row>
    <row r="11" spans="1:91" ht="14.1" customHeight="1">
      <c r="A11" s="105">
        <v>3</v>
      </c>
      <c r="B11" s="92" t="s">
        <v>157</v>
      </c>
      <c r="C11" s="86"/>
      <c r="D11" s="86">
        <v>1</v>
      </c>
      <c r="E11" s="86"/>
      <c r="F11" s="86"/>
      <c r="G11" s="86"/>
      <c r="H11" s="106">
        <f t="shared" si="8"/>
        <v>51.851851851851848</v>
      </c>
      <c r="I11" s="92">
        <f t="shared" si="15"/>
        <v>81</v>
      </c>
      <c r="J11" s="92">
        <f t="shared" si="16"/>
        <v>42</v>
      </c>
      <c r="K11" s="92">
        <v>30</v>
      </c>
      <c r="L11" s="92"/>
      <c r="M11" s="92">
        <v>12</v>
      </c>
      <c r="N11" s="92">
        <v>39</v>
      </c>
      <c r="O11" s="92">
        <v>3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B11" s="107" t="str">
        <f t="shared" si="17"/>
        <v>-</v>
      </c>
      <c r="AC11" s="107" t="str">
        <f t="shared" si="18"/>
        <v>-</v>
      </c>
      <c r="AD11" s="107" t="str">
        <f t="shared" si="19"/>
        <v>-</v>
      </c>
      <c r="AE11" s="107" t="str">
        <f t="shared" si="20"/>
        <v>-</v>
      </c>
      <c r="AF11" s="107" t="str">
        <f t="shared" si="21"/>
        <v>-</v>
      </c>
      <c r="AG11" s="107" t="str">
        <f t="shared" si="22"/>
        <v>-</v>
      </c>
      <c r="AH11" s="107" t="str">
        <f t="shared" si="23"/>
        <v>-</v>
      </c>
      <c r="AI11" s="107" t="str">
        <f t="shared" si="24"/>
        <v>-</v>
      </c>
      <c r="AJ11" s="107" t="str">
        <f t="shared" si="25"/>
        <v>-</v>
      </c>
      <c r="AK11" s="107" t="str">
        <f t="shared" si="26"/>
        <v>-</v>
      </c>
      <c r="AL11" s="107" t="str">
        <f t="shared" si="27"/>
        <v>-</v>
      </c>
      <c r="AM11" s="107" t="str">
        <f t="shared" si="28"/>
        <v>-</v>
      </c>
      <c r="AO11" s="107">
        <f t="shared" si="29"/>
        <v>1</v>
      </c>
      <c r="AP11" s="107" t="str">
        <f t="shared" si="30"/>
        <v>-</v>
      </c>
      <c r="AQ11" s="107" t="str">
        <f t="shared" si="31"/>
        <v>-</v>
      </c>
      <c r="AR11" s="107" t="str">
        <f t="shared" si="32"/>
        <v>-</v>
      </c>
      <c r="AS11" s="107" t="str">
        <f t="shared" si="33"/>
        <v>-</v>
      </c>
      <c r="AT11" s="107" t="str">
        <f t="shared" si="34"/>
        <v>-</v>
      </c>
      <c r="AU11" s="107" t="str">
        <f t="shared" si="35"/>
        <v>-</v>
      </c>
      <c r="AV11" s="107" t="str">
        <f t="shared" si="36"/>
        <v>-</v>
      </c>
      <c r="AW11" s="107" t="str">
        <f t="shared" si="37"/>
        <v>-</v>
      </c>
      <c r="AX11" s="107" t="str">
        <f t="shared" si="38"/>
        <v>-</v>
      </c>
      <c r="AY11" s="107" t="str">
        <f t="shared" si="39"/>
        <v>-</v>
      </c>
      <c r="AZ11" s="107" t="str">
        <f t="shared" si="40"/>
        <v>-</v>
      </c>
      <c r="BB11" s="107" t="str">
        <f t="shared" si="41"/>
        <v>-</v>
      </c>
      <c r="BC11" s="107" t="str">
        <f t="shared" si="42"/>
        <v>-</v>
      </c>
      <c r="BD11" s="107" t="str">
        <f t="shared" si="43"/>
        <v>-</v>
      </c>
      <c r="BE11" s="107" t="str">
        <f t="shared" si="44"/>
        <v>-</v>
      </c>
      <c r="BF11" s="107" t="str">
        <f t="shared" si="45"/>
        <v>-</v>
      </c>
      <c r="BG11" s="107" t="str">
        <f t="shared" si="46"/>
        <v>-</v>
      </c>
      <c r="BH11" s="107" t="str">
        <f t="shared" si="47"/>
        <v>-</v>
      </c>
      <c r="BI11" s="107" t="str">
        <f t="shared" si="48"/>
        <v>-</v>
      </c>
      <c r="BJ11" s="107" t="str">
        <f t="shared" si="49"/>
        <v>-</v>
      </c>
      <c r="BK11" s="107" t="str">
        <f t="shared" si="50"/>
        <v>-</v>
      </c>
      <c r="BL11" s="107" t="str">
        <f t="shared" si="51"/>
        <v>-</v>
      </c>
      <c r="BM11" s="107" t="str">
        <f t="shared" si="52"/>
        <v>-</v>
      </c>
      <c r="BO11" s="107" t="str">
        <f t="shared" si="53"/>
        <v>-</v>
      </c>
      <c r="BP11" s="107" t="str">
        <f t="shared" si="54"/>
        <v>-</v>
      </c>
      <c r="BQ11" s="107" t="str">
        <f t="shared" si="55"/>
        <v>-</v>
      </c>
      <c r="BR11" s="107" t="str">
        <f t="shared" si="56"/>
        <v>-</v>
      </c>
      <c r="BS11" s="107" t="str">
        <f t="shared" si="57"/>
        <v>-</v>
      </c>
      <c r="BT11" s="107" t="str">
        <f t="shared" si="58"/>
        <v>-</v>
      </c>
      <c r="BU11" s="107" t="str">
        <f t="shared" si="59"/>
        <v>-</v>
      </c>
      <c r="BV11" s="107" t="str">
        <f t="shared" si="60"/>
        <v>-</v>
      </c>
      <c r="BW11" s="107" t="str">
        <f t="shared" si="61"/>
        <v>-</v>
      </c>
      <c r="BX11" s="107" t="str">
        <f t="shared" si="62"/>
        <v>-</v>
      </c>
      <c r="BY11" s="107" t="str">
        <f t="shared" si="63"/>
        <v>-</v>
      </c>
      <c r="BZ11" s="107" t="str">
        <f t="shared" si="64"/>
        <v>-</v>
      </c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</row>
    <row r="12" spans="1:91" ht="14.1" customHeight="1">
      <c r="A12" s="105">
        <v>4</v>
      </c>
      <c r="B12" s="92" t="s">
        <v>158</v>
      </c>
      <c r="C12" s="86">
        <v>4</v>
      </c>
      <c r="D12" s="86"/>
      <c r="E12" s="86"/>
      <c r="F12" s="86"/>
      <c r="G12" s="86"/>
      <c r="H12" s="106">
        <f t="shared" si="8"/>
        <v>51.851851851851848</v>
      </c>
      <c r="I12" s="92">
        <f t="shared" si="15"/>
        <v>108</v>
      </c>
      <c r="J12" s="92">
        <f t="shared" si="16"/>
        <v>56</v>
      </c>
      <c r="K12" s="92">
        <v>42</v>
      </c>
      <c r="L12" s="92"/>
      <c r="M12" s="92">
        <v>14</v>
      </c>
      <c r="N12" s="92">
        <v>52</v>
      </c>
      <c r="O12" s="92"/>
      <c r="P12" s="92"/>
      <c r="Q12" s="92"/>
      <c r="R12" s="92">
        <v>4</v>
      </c>
      <c r="S12" s="92"/>
      <c r="T12" s="92"/>
      <c r="U12" s="92"/>
      <c r="V12" s="92"/>
      <c r="W12" s="92"/>
      <c r="X12" s="92"/>
      <c r="Y12" s="92"/>
      <c r="Z12" s="92"/>
      <c r="AB12" s="107" t="str">
        <f t="shared" si="17"/>
        <v>-</v>
      </c>
      <c r="AC12" s="107" t="str">
        <f t="shared" si="18"/>
        <v>-</v>
      </c>
      <c r="AD12" s="107" t="str">
        <f t="shared" si="19"/>
        <v>-</v>
      </c>
      <c r="AE12" s="107">
        <f t="shared" si="20"/>
        <v>1</v>
      </c>
      <c r="AF12" s="107" t="str">
        <f t="shared" si="21"/>
        <v>-</v>
      </c>
      <c r="AG12" s="107" t="str">
        <f t="shared" si="22"/>
        <v>-</v>
      </c>
      <c r="AH12" s="107" t="str">
        <f t="shared" si="23"/>
        <v>-</v>
      </c>
      <c r="AI12" s="107" t="str">
        <f t="shared" si="24"/>
        <v>-</v>
      </c>
      <c r="AJ12" s="107" t="str">
        <f t="shared" si="25"/>
        <v>-</v>
      </c>
      <c r="AK12" s="107" t="str">
        <f t="shared" si="26"/>
        <v>-</v>
      </c>
      <c r="AL12" s="107" t="str">
        <f t="shared" si="27"/>
        <v>-</v>
      </c>
      <c r="AM12" s="107" t="str">
        <f t="shared" si="28"/>
        <v>-</v>
      </c>
      <c r="AO12" s="107" t="str">
        <f t="shared" si="29"/>
        <v>-</v>
      </c>
      <c r="AP12" s="107" t="str">
        <f t="shared" si="30"/>
        <v>-</v>
      </c>
      <c r="AQ12" s="107" t="str">
        <f t="shared" si="31"/>
        <v>-</v>
      </c>
      <c r="AR12" s="107" t="str">
        <f t="shared" si="32"/>
        <v>-</v>
      </c>
      <c r="AS12" s="107" t="str">
        <f t="shared" si="33"/>
        <v>-</v>
      </c>
      <c r="AT12" s="107" t="str">
        <f t="shared" si="34"/>
        <v>-</v>
      </c>
      <c r="AU12" s="107" t="str">
        <f t="shared" si="35"/>
        <v>-</v>
      </c>
      <c r="AV12" s="107" t="str">
        <f t="shared" si="36"/>
        <v>-</v>
      </c>
      <c r="AW12" s="107" t="str">
        <f t="shared" si="37"/>
        <v>-</v>
      </c>
      <c r="AX12" s="107" t="str">
        <f t="shared" si="38"/>
        <v>-</v>
      </c>
      <c r="AY12" s="107" t="str">
        <f t="shared" si="39"/>
        <v>-</v>
      </c>
      <c r="AZ12" s="107" t="str">
        <f t="shared" si="40"/>
        <v>-</v>
      </c>
      <c r="BB12" s="107" t="str">
        <f t="shared" si="41"/>
        <v>-</v>
      </c>
      <c r="BC12" s="107" t="str">
        <f t="shared" si="42"/>
        <v>-</v>
      </c>
      <c r="BD12" s="107" t="str">
        <f t="shared" si="43"/>
        <v>-</v>
      </c>
      <c r="BE12" s="107" t="str">
        <f t="shared" si="44"/>
        <v>-</v>
      </c>
      <c r="BF12" s="107" t="str">
        <f t="shared" si="45"/>
        <v>-</v>
      </c>
      <c r="BG12" s="107" t="str">
        <f t="shared" si="46"/>
        <v>-</v>
      </c>
      <c r="BH12" s="107" t="str">
        <f t="shared" si="47"/>
        <v>-</v>
      </c>
      <c r="BI12" s="107" t="str">
        <f t="shared" si="48"/>
        <v>-</v>
      </c>
      <c r="BJ12" s="107" t="str">
        <f t="shared" si="49"/>
        <v>-</v>
      </c>
      <c r="BK12" s="107" t="str">
        <f t="shared" si="50"/>
        <v>-</v>
      </c>
      <c r="BL12" s="107" t="str">
        <f t="shared" si="51"/>
        <v>-</v>
      </c>
      <c r="BM12" s="107" t="str">
        <f t="shared" si="52"/>
        <v>-</v>
      </c>
      <c r="BO12" s="107" t="str">
        <f t="shared" si="53"/>
        <v>-</v>
      </c>
      <c r="BP12" s="107" t="str">
        <f t="shared" si="54"/>
        <v>-</v>
      </c>
      <c r="BQ12" s="107" t="str">
        <f t="shared" si="55"/>
        <v>-</v>
      </c>
      <c r="BR12" s="107" t="str">
        <f t="shared" si="56"/>
        <v>-</v>
      </c>
      <c r="BS12" s="107" t="str">
        <f t="shared" si="57"/>
        <v>-</v>
      </c>
      <c r="BT12" s="107" t="str">
        <f t="shared" si="58"/>
        <v>-</v>
      </c>
      <c r="BU12" s="107" t="str">
        <f t="shared" si="59"/>
        <v>-</v>
      </c>
      <c r="BV12" s="107" t="str">
        <f t="shared" si="60"/>
        <v>-</v>
      </c>
      <c r="BW12" s="107" t="str">
        <f t="shared" si="61"/>
        <v>-</v>
      </c>
      <c r="BX12" s="107" t="str">
        <f t="shared" si="62"/>
        <v>-</v>
      </c>
      <c r="BY12" s="107" t="str">
        <f t="shared" si="63"/>
        <v>-</v>
      </c>
      <c r="BZ12" s="107" t="str">
        <f t="shared" si="64"/>
        <v>-</v>
      </c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</row>
    <row r="13" spans="1:91" ht="14.1" customHeight="1">
      <c r="A13" s="105">
        <v>5</v>
      </c>
      <c r="B13" s="92" t="s">
        <v>159</v>
      </c>
      <c r="C13" s="86"/>
      <c r="D13" s="86">
        <v>11</v>
      </c>
      <c r="E13" s="86"/>
      <c r="F13" s="86"/>
      <c r="G13" s="86"/>
      <c r="H13" s="106">
        <f t="shared" si="8"/>
        <v>44.444444444444443</v>
      </c>
      <c r="I13" s="92">
        <f t="shared" si="15"/>
        <v>54</v>
      </c>
      <c r="J13" s="92">
        <f t="shared" si="16"/>
        <v>24</v>
      </c>
      <c r="K13" s="92">
        <v>16</v>
      </c>
      <c r="L13" s="92"/>
      <c r="M13" s="92">
        <v>8</v>
      </c>
      <c r="N13" s="92">
        <v>30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>
        <v>3</v>
      </c>
      <c r="Z13" s="92"/>
      <c r="AB13" s="107" t="str">
        <f t="shared" si="17"/>
        <v>-</v>
      </c>
      <c r="AC13" s="107" t="str">
        <f t="shared" si="18"/>
        <v>-</v>
      </c>
      <c r="AD13" s="107" t="str">
        <f t="shared" si="19"/>
        <v>-</v>
      </c>
      <c r="AE13" s="107" t="str">
        <f t="shared" si="20"/>
        <v>-</v>
      </c>
      <c r="AF13" s="107" t="str">
        <f t="shared" si="21"/>
        <v>-</v>
      </c>
      <c r="AG13" s="107" t="str">
        <f t="shared" si="22"/>
        <v>-</v>
      </c>
      <c r="AH13" s="107" t="str">
        <f t="shared" si="23"/>
        <v>-</v>
      </c>
      <c r="AI13" s="107" t="str">
        <f t="shared" si="24"/>
        <v>-</v>
      </c>
      <c r="AJ13" s="107" t="str">
        <f t="shared" si="25"/>
        <v>-</v>
      </c>
      <c r="AK13" s="107" t="str">
        <f t="shared" si="26"/>
        <v>-</v>
      </c>
      <c r="AL13" s="107" t="str">
        <f t="shared" si="27"/>
        <v>-</v>
      </c>
      <c r="AM13" s="107" t="str">
        <f t="shared" si="28"/>
        <v>-</v>
      </c>
      <c r="AO13" s="107" t="str">
        <f t="shared" si="29"/>
        <v>-</v>
      </c>
      <c r="AP13" s="107" t="str">
        <f t="shared" si="30"/>
        <v>-</v>
      </c>
      <c r="AQ13" s="107" t="str">
        <f t="shared" si="31"/>
        <v>-</v>
      </c>
      <c r="AR13" s="107" t="str">
        <f t="shared" si="32"/>
        <v>-</v>
      </c>
      <c r="AS13" s="107" t="str">
        <f t="shared" si="33"/>
        <v>-</v>
      </c>
      <c r="AT13" s="107" t="str">
        <f t="shared" si="34"/>
        <v>-</v>
      </c>
      <c r="AU13" s="107" t="str">
        <f t="shared" si="35"/>
        <v>-</v>
      </c>
      <c r="AV13" s="107" t="str">
        <f t="shared" si="36"/>
        <v>-</v>
      </c>
      <c r="AW13" s="107" t="str">
        <f t="shared" si="37"/>
        <v>-</v>
      </c>
      <c r="AX13" s="107" t="str">
        <f t="shared" si="38"/>
        <v>-</v>
      </c>
      <c r="AY13" s="107">
        <f t="shared" si="39"/>
        <v>1</v>
      </c>
      <c r="AZ13" s="107" t="str">
        <f t="shared" si="40"/>
        <v>-</v>
      </c>
      <c r="BB13" s="107" t="str">
        <f t="shared" si="41"/>
        <v>-</v>
      </c>
      <c r="BC13" s="107" t="str">
        <f t="shared" si="42"/>
        <v>-</v>
      </c>
      <c r="BD13" s="107" t="str">
        <f t="shared" si="43"/>
        <v>-</v>
      </c>
      <c r="BE13" s="107" t="str">
        <f t="shared" si="44"/>
        <v>-</v>
      </c>
      <c r="BF13" s="107" t="str">
        <f t="shared" si="45"/>
        <v>-</v>
      </c>
      <c r="BG13" s="107" t="str">
        <f t="shared" si="46"/>
        <v>-</v>
      </c>
      <c r="BH13" s="107" t="str">
        <f t="shared" si="47"/>
        <v>-</v>
      </c>
      <c r="BI13" s="107" t="str">
        <f t="shared" si="48"/>
        <v>-</v>
      </c>
      <c r="BJ13" s="107" t="str">
        <f t="shared" si="49"/>
        <v>-</v>
      </c>
      <c r="BK13" s="107" t="str">
        <f t="shared" si="50"/>
        <v>-</v>
      </c>
      <c r="BL13" s="107" t="str">
        <f t="shared" si="51"/>
        <v>-</v>
      </c>
      <c r="BM13" s="107" t="str">
        <f t="shared" si="52"/>
        <v>-</v>
      </c>
      <c r="BO13" s="107" t="str">
        <f t="shared" si="53"/>
        <v>-</v>
      </c>
      <c r="BP13" s="107" t="str">
        <f t="shared" si="54"/>
        <v>-</v>
      </c>
      <c r="BQ13" s="107" t="str">
        <f t="shared" si="55"/>
        <v>-</v>
      </c>
      <c r="BR13" s="107" t="str">
        <f t="shared" si="56"/>
        <v>-</v>
      </c>
      <c r="BS13" s="107" t="str">
        <f t="shared" si="57"/>
        <v>-</v>
      </c>
      <c r="BT13" s="107" t="str">
        <f t="shared" si="58"/>
        <v>-</v>
      </c>
      <c r="BU13" s="107" t="str">
        <f t="shared" si="59"/>
        <v>-</v>
      </c>
      <c r="BV13" s="107" t="str">
        <f t="shared" si="60"/>
        <v>-</v>
      </c>
      <c r="BW13" s="107" t="str">
        <f t="shared" si="61"/>
        <v>-</v>
      </c>
      <c r="BX13" s="107" t="str">
        <f t="shared" si="62"/>
        <v>-</v>
      </c>
      <c r="BY13" s="107" t="str">
        <f t="shared" si="63"/>
        <v>-</v>
      </c>
      <c r="BZ13" s="107" t="str">
        <f t="shared" si="64"/>
        <v>-</v>
      </c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</row>
    <row r="14" spans="1:91" ht="14.1" customHeight="1">
      <c r="A14" s="105">
        <v>6</v>
      </c>
      <c r="B14" s="92" t="s">
        <v>160</v>
      </c>
      <c r="C14" s="86"/>
      <c r="D14" s="86">
        <v>5</v>
      </c>
      <c r="E14" s="86"/>
      <c r="F14" s="86"/>
      <c r="G14" s="86"/>
      <c r="H14" s="106">
        <f t="shared" si="8"/>
        <v>29.629629629629626</v>
      </c>
      <c r="I14" s="92">
        <f t="shared" si="15"/>
        <v>54</v>
      </c>
      <c r="J14" s="92">
        <f t="shared" si="16"/>
        <v>16</v>
      </c>
      <c r="K14" s="92">
        <v>10</v>
      </c>
      <c r="L14" s="92"/>
      <c r="M14" s="92">
        <v>8</v>
      </c>
      <c r="N14" s="92">
        <v>38</v>
      </c>
      <c r="O14" s="92"/>
      <c r="P14" s="92"/>
      <c r="Q14" s="92"/>
      <c r="R14" s="92"/>
      <c r="S14" s="92">
        <v>2</v>
      </c>
      <c r="T14" s="92"/>
      <c r="U14" s="92"/>
      <c r="V14" s="92"/>
      <c r="W14" s="92"/>
      <c r="X14" s="92"/>
      <c r="Y14" s="92"/>
      <c r="Z14" s="92"/>
      <c r="AB14" s="107" t="str">
        <f t="shared" si="17"/>
        <v>-</v>
      </c>
      <c r="AC14" s="107" t="str">
        <f t="shared" si="18"/>
        <v>-</v>
      </c>
      <c r="AD14" s="107" t="str">
        <f t="shared" si="19"/>
        <v>-</v>
      </c>
      <c r="AE14" s="107" t="str">
        <f t="shared" si="20"/>
        <v>-</v>
      </c>
      <c r="AF14" s="107" t="str">
        <f t="shared" si="21"/>
        <v>-</v>
      </c>
      <c r="AG14" s="107" t="str">
        <f t="shared" si="22"/>
        <v>-</v>
      </c>
      <c r="AH14" s="107" t="str">
        <f t="shared" si="23"/>
        <v>-</v>
      </c>
      <c r="AI14" s="107" t="str">
        <f t="shared" si="24"/>
        <v>-</v>
      </c>
      <c r="AJ14" s="107" t="str">
        <f t="shared" si="25"/>
        <v>-</v>
      </c>
      <c r="AK14" s="107" t="str">
        <f t="shared" si="26"/>
        <v>-</v>
      </c>
      <c r="AL14" s="107" t="str">
        <f t="shared" si="27"/>
        <v>-</v>
      </c>
      <c r="AM14" s="107" t="str">
        <f t="shared" si="28"/>
        <v>-</v>
      </c>
      <c r="AO14" s="107" t="str">
        <f t="shared" si="29"/>
        <v>-</v>
      </c>
      <c r="AP14" s="107" t="str">
        <f t="shared" si="30"/>
        <v>-</v>
      </c>
      <c r="AQ14" s="107" t="str">
        <f t="shared" si="31"/>
        <v>-</v>
      </c>
      <c r="AR14" s="107" t="str">
        <f t="shared" si="32"/>
        <v>-</v>
      </c>
      <c r="AS14" s="107">
        <f t="shared" si="33"/>
        <v>1</v>
      </c>
      <c r="AT14" s="107" t="str">
        <f t="shared" si="34"/>
        <v>-</v>
      </c>
      <c r="AU14" s="107" t="str">
        <f t="shared" si="35"/>
        <v>-</v>
      </c>
      <c r="AV14" s="107" t="str">
        <f t="shared" si="36"/>
        <v>-</v>
      </c>
      <c r="AW14" s="107" t="str">
        <f t="shared" si="37"/>
        <v>-</v>
      </c>
      <c r="AX14" s="107" t="str">
        <f t="shared" si="38"/>
        <v>-</v>
      </c>
      <c r="AY14" s="107" t="str">
        <f t="shared" si="39"/>
        <v>-</v>
      </c>
      <c r="AZ14" s="107" t="str">
        <f t="shared" si="40"/>
        <v>-</v>
      </c>
      <c r="BB14" s="107" t="str">
        <f t="shared" si="41"/>
        <v>-</v>
      </c>
      <c r="BC14" s="107" t="str">
        <f t="shared" si="42"/>
        <v>-</v>
      </c>
      <c r="BD14" s="107" t="str">
        <f t="shared" si="43"/>
        <v>-</v>
      </c>
      <c r="BE14" s="107" t="str">
        <f t="shared" si="44"/>
        <v>-</v>
      </c>
      <c r="BF14" s="107" t="str">
        <f t="shared" si="45"/>
        <v>-</v>
      </c>
      <c r="BG14" s="107" t="str">
        <f t="shared" si="46"/>
        <v>-</v>
      </c>
      <c r="BH14" s="107" t="str">
        <f t="shared" si="47"/>
        <v>-</v>
      </c>
      <c r="BI14" s="107" t="str">
        <f t="shared" si="48"/>
        <v>-</v>
      </c>
      <c r="BJ14" s="107" t="str">
        <f t="shared" si="49"/>
        <v>-</v>
      </c>
      <c r="BK14" s="107" t="str">
        <f t="shared" si="50"/>
        <v>-</v>
      </c>
      <c r="BL14" s="107" t="str">
        <f t="shared" si="51"/>
        <v>-</v>
      </c>
      <c r="BM14" s="107" t="str">
        <f t="shared" si="52"/>
        <v>-</v>
      </c>
      <c r="BO14" s="107" t="str">
        <f t="shared" si="53"/>
        <v>-</v>
      </c>
      <c r="BP14" s="107" t="str">
        <f t="shared" si="54"/>
        <v>-</v>
      </c>
      <c r="BQ14" s="107" t="str">
        <f t="shared" si="55"/>
        <v>-</v>
      </c>
      <c r="BR14" s="107" t="str">
        <f t="shared" si="56"/>
        <v>-</v>
      </c>
      <c r="BS14" s="107" t="str">
        <f t="shared" si="57"/>
        <v>-</v>
      </c>
      <c r="BT14" s="107" t="str">
        <f t="shared" si="58"/>
        <v>-</v>
      </c>
      <c r="BU14" s="107" t="str">
        <f t="shared" si="59"/>
        <v>-</v>
      </c>
      <c r="BV14" s="107" t="str">
        <f t="shared" si="60"/>
        <v>-</v>
      </c>
      <c r="BW14" s="107" t="str">
        <f t="shared" si="61"/>
        <v>-</v>
      </c>
      <c r="BX14" s="107" t="str">
        <f t="shared" si="62"/>
        <v>-</v>
      </c>
      <c r="BY14" s="107" t="str">
        <f t="shared" si="63"/>
        <v>-</v>
      </c>
      <c r="BZ14" s="107" t="str">
        <f t="shared" si="64"/>
        <v>-</v>
      </c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</row>
    <row r="15" spans="1:91" ht="14.1" customHeight="1">
      <c r="A15" s="105">
        <v>7</v>
      </c>
      <c r="B15" s="92" t="s">
        <v>161</v>
      </c>
      <c r="C15" s="86">
        <v>7</v>
      </c>
      <c r="D15" s="86"/>
      <c r="E15" s="86"/>
      <c r="F15" s="86"/>
      <c r="G15" s="86"/>
      <c r="H15" s="106">
        <f t="shared" si="8"/>
        <v>51.851851851851848</v>
      </c>
      <c r="I15" s="92">
        <f t="shared" si="15"/>
        <v>108</v>
      </c>
      <c r="J15" s="92">
        <f t="shared" si="16"/>
        <v>56</v>
      </c>
      <c r="K15" s="92">
        <v>42</v>
      </c>
      <c r="L15" s="92"/>
      <c r="M15" s="92">
        <v>14</v>
      </c>
      <c r="N15" s="92">
        <v>52</v>
      </c>
      <c r="O15" s="92"/>
      <c r="P15" s="92"/>
      <c r="Q15" s="92"/>
      <c r="R15" s="92"/>
      <c r="S15" s="92"/>
      <c r="T15" s="92"/>
      <c r="U15" s="92">
        <v>4</v>
      </c>
      <c r="V15" s="92"/>
      <c r="W15" s="92"/>
      <c r="X15" s="92"/>
      <c r="Y15" s="92"/>
      <c r="Z15" s="92"/>
      <c r="AB15" s="107" t="str">
        <f t="shared" si="17"/>
        <v>-</v>
      </c>
      <c r="AC15" s="107" t="str">
        <f t="shared" si="18"/>
        <v>-</v>
      </c>
      <c r="AD15" s="107" t="str">
        <f t="shared" si="19"/>
        <v>-</v>
      </c>
      <c r="AE15" s="107" t="str">
        <f t="shared" si="20"/>
        <v>-</v>
      </c>
      <c r="AF15" s="107" t="str">
        <f t="shared" si="21"/>
        <v>-</v>
      </c>
      <c r="AG15" s="107" t="str">
        <f t="shared" si="22"/>
        <v>-</v>
      </c>
      <c r="AH15" s="107">
        <f t="shared" si="23"/>
        <v>1</v>
      </c>
      <c r="AI15" s="107" t="str">
        <f t="shared" si="24"/>
        <v>-</v>
      </c>
      <c r="AJ15" s="107" t="str">
        <f t="shared" si="25"/>
        <v>-</v>
      </c>
      <c r="AK15" s="107" t="str">
        <f t="shared" si="26"/>
        <v>-</v>
      </c>
      <c r="AL15" s="107" t="str">
        <f t="shared" si="27"/>
        <v>-</v>
      </c>
      <c r="AM15" s="107" t="str">
        <f t="shared" si="28"/>
        <v>-</v>
      </c>
      <c r="AO15" s="107" t="str">
        <f t="shared" si="29"/>
        <v>-</v>
      </c>
      <c r="AP15" s="107" t="str">
        <f t="shared" si="30"/>
        <v>-</v>
      </c>
      <c r="AQ15" s="107" t="str">
        <f t="shared" si="31"/>
        <v>-</v>
      </c>
      <c r="AR15" s="107" t="str">
        <f t="shared" si="32"/>
        <v>-</v>
      </c>
      <c r="AS15" s="107" t="str">
        <f t="shared" si="33"/>
        <v>-</v>
      </c>
      <c r="AT15" s="107" t="str">
        <f t="shared" si="34"/>
        <v>-</v>
      </c>
      <c r="AU15" s="107" t="str">
        <f t="shared" si="35"/>
        <v>-</v>
      </c>
      <c r="AV15" s="107" t="str">
        <f t="shared" si="36"/>
        <v>-</v>
      </c>
      <c r="AW15" s="107" t="str">
        <f t="shared" si="37"/>
        <v>-</v>
      </c>
      <c r="AX15" s="107" t="str">
        <f t="shared" si="38"/>
        <v>-</v>
      </c>
      <c r="AY15" s="107" t="str">
        <f t="shared" si="39"/>
        <v>-</v>
      </c>
      <c r="AZ15" s="107" t="str">
        <f t="shared" si="40"/>
        <v>-</v>
      </c>
      <c r="BB15" s="107" t="str">
        <f t="shared" si="41"/>
        <v>-</v>
      </c>
      <c r="BC15" s="107" t="str">
        <f t="shared" si="42"/>
        <v>-</v>
      </c>
      <c r="BD15" s="107" t="str">
        <f t="shared" si="43"/>
        <v>-</v>
      </c>
      <c r="BE15" s="107" t="str">
        <f t="shared" si="44"/>
        <v>-</v>
      </c>
      <c r="BF15" s="107" t="str">
        <f t="shared" si="45"/>
        <v>-</v>
      </c>
      <c r="BG15" s="107" t="str">
        <f t="shared" si="46"/>
        <v>-</v>
      </c>
      <c r="BH15" s="107" t="str">
        <f t="shared" si="47"/>
        <v>-</v>
      </c>
      <c r="BI15" s="107" t="str">
        <f t="shared" si="48"/>
        <v>-</v>
      </c>
      <c r="BJ15" s="107" t="str">
        <f t="shared" si="49"/>
        <v>-</v>
      </c>
      <c r="BK15" s="107" t="str">
        <f t="shared" si="50"/>
        <v>-</v>
      </c>
      <c r="BL15" s="107" t="str">
        <f t="shared" si="51"/>
        <v>-</v>
      </c>
      <c r="BM15" s="107" t="str">
        <f t="shared" si="52"/>
        <v>-</v>
      </c>
      <c r="BO15" s="107" t="str">
        <f t="shared" si="53"/>
        <v>-</v>
      </c>
      <c r="BP15" s="107" t="str">
        <f t="shared" si="54"/>
        <v>-</v>
      </c>
      <c r="BQ15" s="107" t="str">
        <f t="shared" si="55"/>
        <v>-</v>
      </c>
      <c r="BR15" s="107" t="str">
        <f t="shared" si="56"/>
        <v>-</v>
      </c>
      <c r="BS15" s="107" t="str">
        <f t="shared" si="57"/>
        <v>-</v>
      </c>
      <c r="BT15" s="107" t="str">
        <f t="shared" si="58"/>
        <v>-</v>
      </c>
      <c r="BU15" s="107" t="str">
        <f t="shared" si="59"/>
        <v>-</v>
      </c>
      <c r="BV15" s="107" t="str">
        <f t="shared" si="60"/>
        <v>-</v>
      </c>
      <c r="BW15" s="107" t="str">
        <f t="shared" si="61"/>
        <v>-</v>
      </c>
      <c r="BX15" s="107" t="str">
        <f t="shared" si="62"/>
        <v>-</v>
      </c>
      <c r="BY15" s="107" t="str">
        <f t="shared" si="63"/>
        <v>-</v>
      </c>
      <c r="BZ15" s="107" t="str">
        <f t="shared" si="64"/>
        <v>-</v>
      </c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</row>
    <row r="16" spans="1:91" ht="14.1" customHeight="1">
      <c r="A16" s="105">
        <v>8</v>
      </c>
      <c r="B16" s="92" t="s">
        <v>162</v>
      </c>
      <c r="C16" s="86">
        <v>9</v>
      </c>
      <c r="D16" s="86"/>
      <c r="E16" s="86"/>
      <c r="F16" s="86"/>
      <c r="G16" s="86"/>
      <c r="H16" s="106">
        <f t="shared" si="8"/>
        <v>33.333333333333329</v>
      </c>
      <c r="I16" s="92">
        <f t="shared" si="15"/>
        <v>108</v>
      </c>
      <c r="J16" s="92">
        <f t="shared" si="16"/>
        <v>36</v>
      </c>
      <c r="K16" s="92">
        <v>24</v>
      </c>
      <c r="L16" s="92"/>
      <c r="M16" s="92">
        <v>12</v>
      </c>
      <c r="N16" s="92">
        <v>72</v>
      </c>
      <c r="O16" s="92"/>
      <c r="P16" s="92"/>
      <c r="Q16" s="92"/>
      <c r="R16" s="92"/>
      <c r="S16" s="92"/>
      <c r="T16" s="92"/>
      <c r="U16" s="92"/>
      <c r="V16" s="92"/>
      <c r="W16" s="92">
        <v>3</v>
      </c>
      <c r="X16" s="92"/>
      <c r="Y16" s="92"/>
      <c r="Z16" s="92"/>
      <c r="AB16" s="107" t="str">
        <f t="shared" si="17"/>
        <v>-</v>
      </c>
      <c r="AC16" s="107" t="str">
        <f t="shared" si="18"/>
        <v>-</v>
      </c>
      <c r="AD16" s="107" t="str">
        <f t="shared" si="19"/>
        <v>-</v>
      </c>
      <c r="AE16" s="107" t="str">
        <f t="shared" si="20"/>
        <v>-</v>
      </c>
      <c r="AF16" s="107" t="str">
        <f t="shared" si="21"/>
        <v>-</v>
      </c>
      <c r="AG16" s="107" t="str">
        <f t="shared" si="22"/>
        <v>-</v>
      </c>
      <c r="AH16" s="107" t="str">
        <f t="shared" si="23"/>
        <v>-</v>
      </c>
      <c r="AI16" s="107" t="str">
        <f t="shared" si="24"/>
        <v>-</v>
      </c>
      <c r="AJ16" s="107">
        <f t="shared" si="25"/>
        <v>1</v>
      </c>
      <c r="AK16" s="107" t="str">
        <f t="shared" si="26"/>
        <v>-</v>
      </c>
      <c r="AL16" s="107" t="str">
        <f t="shared" si="27"/>
        <v>-</v>
      </c>
      <c r="AM16" s="107" t="str">
        <f t="shared" si="28"/>
        <v>-</v>
      </c>
      <c r="AO16" s="107" t="str">
        <f t="shared" si="29"/>
        <v>-</v>
      </c>
      <c r="AP16" s="107" t="str">
        <f t="shared" si="30"/>
        <v>-</v>
      </c>
      <c r="AQ16" s="107" t="str">
        <f t="shared" si="31"/>
        <v>-</v>
      </c>
      <c r="AR16" s="107" t="str">
        <f t="shared" si="32"/>
        <v>-</v>
      </c>
      <c r="AS16" s="107" t="str">
        <f t="shared" si="33"/>
        <v>-</v>
      </c>
      <c r="AT16" s="107" t="str">
        <f t="shared" si="34"/>
        <v>-</v>
      </c>
      <c r="AU16" s="107" t="str">
        <f t="shared" si="35"/>
        <v>-</v>
      </c>
      <c r="AV16" s="107" t="str">
        <f t="shared" si="36"/>
        <v>-</v>
      </c>
      <c r="AW16" s="107" t="str">
        <f t="shared" si="37"/>
        <v>-</v>
      </c>
      <c r="AX16" s="107" t="str">
        <f t="shared" si="38"/>
        <v>-</v>
      </c>
      <c r="AY16" s="107" t="str">
        <f t="shared" si="39"/>
        <v>-</v>
      </c>
      <c r="AZ16" s="107" t="str">
        <f t="shared" si="40"/>
        <v>-</v>
      </c>
      <c r="BB16" s="107" t="str">
        <f t="shared" si="41"/>
        <v>-</v>
      </c>
      <c r="BC16" s="107" t="str">
        <f t="shared" si="42"/>
        <v>-</v>
      </c>
      <c r="BD16" s="107" t="str">
        <f t="shared" si="43"/>
        <v>-</v>
      </c>
      <c r="BE16" s="107" t="str">
        <f t="shared" si="44"/>
        <v>-</v>
      </c>
      <c r="BF16" s="107" t="str">
        <f t="shared" si="45"/>
        <v>-</v>
      </c>
      <c r="BG16" s="107" t="str">
        <f t="shared" si="46"/>
        <v>-</v>
      </c>
      <c r="BH16" s="107" t="str">
        <f t="shared" si="47"/>
        <v>-</v>
      </c>
      <c r="BI16" s="107" t="str">
        <f t="shared" si="48"/>
        <v>-</v>
      </c>
      <c r="BJ16" s="107" t="str">
        <f t="shared" si="49"/>
        <v>-</v>
      </c>
      <c r="BK16" s="107" t="str">
        <f t="shared" si="50"/>
        <v>-</v>
      </c>
      <c r="BL16" s="107" t="str">
        <f t="shared" si="51"/>
        <v>-</v>
      </c>
      <c r="BM16" s="107" t="str">
        <f t="shared" si="52"/>
        <v>-</v>
      </c>
      <c r="BO16" s="107" t="str">
        <f t="shared" si="53"/>
        <v>-</v>
      </c>
      <c r="BP16" s="107" t="str">
        <f t="shared" si="54"/>
        <v>-</v>
      </c>
      <c r="BQ16" s="107" t="str">
        <f t="shared" si="55"/>
        <v>-</v>
      </c>
      <c r="BR16" s="107" t="str">
        <f t="shared" si="56"/>
        <v>-</v>
      </c>
      <c r="BS16" s="107" t="str">
        <f t="shared" si="57"/>
        <v>-</v>
      </c>
      <c r="BT16" s="107" t="str">
        <f t="shared" si="58"/>
        <v>-</v>
      </c>
      <c r="BU16" s="107" t="str">
        <f t="shared" si="59"/>
        <v>-</v>
      </c>
      <c r="BV16" s="107" t="str">
        <f t="shared" si="60"/>
        <v>-</v>
      </c>
      <c r="BW16" s="107" t="str">
        <f t="shared" si="61"/>
        <v>-</v>
      </c>
      <c r="BX16" s="107" t="str">
        <f t="shared" si="62"/>
        <v>-</v>
      </c>
      <c r="BY16" s="107" t="str">
        <f t="shared" si="63"/>
        <v>-</v>
      </c>
      <c r="BZ16" s="107" t="str">
        <f t="shared" si="64"/>
        <v>-</v>
      </c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</row>
    <row r="17" spans="1:91">
      <c r="A17" s="108">
        <v>9</v>
      </c>
      <c r="B17" s="109" t="s">
        <v>163</v>
      </c>
      <c r="C17" s="86"/>
      <c r="D17" s="86">
        <v>2</v>
      </c>
      <c r="E17" s="86"/>
      <c r="F17" s="86"/>
      <c r="G17" s="86"/>
      <c r="H17" s="106">
        <f t="shared" si="8"/>
        <v>39.506172839506171</v>
      </c>
      <c r="I17" s="92">
        <f t="shared" si="15"/>
        <v>81</v>
      </c>
      <c r="J17" s="92">
        <f t="shared" si="16"/>
        <v>32</v>
      </c>
      <c r="K17" s="92">
        <v>24</v>
      </c>
      <c r="L17" s="92"/>
      <c r="M17" s="92">
        <v>8</v>
      </c>
      <c r="N17" s="92">
        <v>49</v>
      </c>
      <c r="O17" s="92"/>
      <c r="P17" s="92">
        <v>4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B17" s="107" t="str">
        <f t="shared" si="17"/>
        <v>-</v>
      </c>
      <c r="AC17" s="107" t="str">
        <f t="shared" si="18"/>
        <v>-</v>
      </c>
      <c r="AD17" s="107" t="str">
        <f t="shared" si="19"/>
        <v>-</v>
      </c>
      <c r="AE17" s="107" t="str">
        <f t="shared" si="20"/>
        <v>-</v>
      </c>
      <c r="AF17" s="107" t="str">
        <f t="shared" si="21"/>
        <v>-</v>
      </c>
      <c r="AG17" s="107" t="str">
        <f t="shared" si="22"/>
        <v>-</v>
      </c>
      <c r="AH17" s="107" t="str">
        <f t="shared" si="23"/>
        <v>-</v>
      </c>
      <c r="AI17" s="107" t="str">
        <f t="shared" si="24"/>
        <v>-</v>
      </c>
      <c r="AJ17" s="107" t="str">
        <f t="shared" si="25"/>
        <v>-</v>
      </c>
      <c r="AK17" s="107" t="str">
        <f t="shared" si="26"/>
        <v>-</v>
      </c>
      <c r="AL17" s="107" t="str">
        <f t="shared" si="27"/>
        <v>-</v>
      </c>
      <c r="AM17" s="107" t="str">
        <f t="shared" si="28"/>
        <v>-</v>
      </c>
      <c r="AO17" s="107" t="str">
        <f t="shared" si="29"/>
        <v>-</v>
      </c>
      <c r="AP17" s="107">
        <f t="shared" si="30"/>
        <v>1</v>
      </c>
      <c r="AQ17" s="107" t="str">
        <f t="shared" si="31"/>
        <v>-</v>
      </c>
      <c r="AR17" s="107" t="str">
        <f t="shared" si="32"/>
        <v>-</v>
      </c>
      <c r="AS17" s="107" t="str">
        <f t="shared" si="33"/>
        <v>-</v>
      </c>
      <c r="AT17" s="107" t="str">
        <f t="shared" si="34"/>
        <v>-</v>
      </c>
      <c r="AU17" s="107" t="str">
        <f t="shared" si="35"/>
        <v>-</v>
      </c>
      <c r="AV17" s="107" t="str">
        <f t="shared" si="36"/>
        <v>-</v>
      </c>
      <c r="AW17" s="107" t="str">
        <f t="shared" si="37"/>
        <v>-</v>
      </c>
      <c r="AX17" s="107" t="str">
        <f t="shared" si="38"/>
        <v>-</v>
      </c>
      <c r="AY17" s="107" t="str">
        <f t="shared" si="39"/>
        <v>-</v>
      </c>
      <c r="AZ17" s="107" t="str">
        <f t="shared" si="40"/>
        <v>-</v>
      </c>
      <c r="BB17" s="107" t="str">
        <f t="shared" si="41"/>
        <v>-</v>
      </c>
      <c r="BC17" s="107" t="str">
        <f t="shared" si="42"/>
        <v>-</v>
      </c>
      <c r="BD17" s="107" t="str">
        <f t="shared" si="43"/>
        <v>-</v>
      </c>
      <c r="BE17" s="107" t="str">
        <f t="shared" si="44"/>
        <v>-</v>
      </c>
      <c r="BF17" s="107" t="str">
        <f t="shared" si="45"/>
        <v>-</v>
      </c>
      <c r="BG17" s="107" t="str">
        <f t="shared" si="46"/>
        <v>-</v>
      </c>
      <c r="BH17" s="107" t="str">
        <f t="shared" si="47"/>
        <v>-</v>
      </c>
      <c r="BI17" s="107" t="str">
        <f t="shared" si="48"/>
        <v>-</v>
      </c>
      <c r="BJ17" s="107" t="str">
        <f t="shared" si="49"/>
        <v>-</v>
      </c>
      <c r="BK17" s="107" t="str">
        <f t="shared" si="50"/>
        <v>-</v>
      </c>
      <c r="BL17" s="107" t="str">
        <f t="shared" si="51"/>
        <v>-</v>
      </c>
      <c r="BM17" s="107" t="str">
        <f t="shared" si="52"/>
        <v>-</v>
      </c>
      <c r="BO17" s="107" t="str">
        <f t="shared" si="53"/>
        <v>-</v>
      </c>
      <c r="BP17" s="107" t="str">
        <f t="shared" si="54"/>
        <v>-</v>
      </c>
      <c r="BQ17" s="107" t="str">
        <f t="shared" si="55"/>
        <v>-</v>
      </c>
      <c r="BR17" s="107" t="str">
        <f t="shared" si="56"/>
        <v>-</v>
      </c>
      <c r="BS17" s="107" t="str">
        <f t="shared" si="57"/>
        <v>-</v>
      </c>
      <c r="BT17" s="107" t="str">
        <f t="shared" si="58"/>
        <v>-</v>
      </c>
      <c r="BU17" s="107" t="str">
        <f t="shared" si="59"/>
        <v>-</v>
      </c>
      <c r="BV17" s="107" t="str">
        <f t="shared" si="60"/>
        <v>-</v>
      </c>
      <c r="BW17" s="107" t="str">
        <f t="shared" si="61"/>
        <v>-</v>
      </c>
      <c r="BX17" s="107" t="str">
        <f t="shared" si="62"/>
        <v>-</v>
      </c>
      <c r="BY17" s="107" t="str">
        <f t="shared" si="63"/>
        <v>-</v>
      </c>
      <c r="BZ17" s="107" t="str">
        <f t="shared" si="64"/>
        <v>-</v>
      </c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</row>
    <row r="18" spans="1:91" ht="14.1" customHeight="1">
      <c r="A18" s="110">
        <v>10</v>
      </c>
      <c r="B18" s="92" t="s">
        <v>164</v>
      </c>
      <c r="C18" s="86"/>
      <c r="D18" s="86">
        <v>8</v>
      </c>
      <c r="E18" s="86"/>
      <c r="F18" s="86"/>
      <c r="G18" s="86"/>
      <c r="H18" s="106">
        <f t="shared" si="8"/>
        <v>44.444444444444443</v>
      </c>
      <c r="I18" s="92">
        <f t="shared" si="15"/>
        <v>54</v>
      </c>
      <c r="J18" s="92">
        <f t="shared" si="16"/>
        <v>24</v>
      </c>
      <c r="K18" s="92">
        <v>16</v>
      </c>
      <c r="L18" s="92"/>
      <c r="M18" s="92">
        <v>8</v>
      </c>
      <c r="N18" s="92">
        <v>30</v>
      </c>
      <c r="O18" s="92"/>
      <c r="P18" s="92"/>
      <c r="Q18" s="92"/>
      <c r="R18" s="92"/>
      <c r="S18" s="92"/>
      <c r="T18" s="92"/>
      <c r="U18" s="92"/>
      <c r="V18" s="92">
        <v>3</v>
      </c>
      <c r="W18" s="92"/>
      <c r="X18" s="92"/>
      <c r="Y18" s="92"/>
      <c r="Z18" s="92"/>
      <c r="AB18" s="107" t="str">
        <f t="shared" si="17"/>
        <v>-</v>
      </c>
      <c r="AC18" s="107" t="str">
        <f t="shared" si="18"/>
        <v>-</v>
      </c>
      <c r="AD18" s="107" t="str">
        <f t="shared" si="19"/>
        <v>-</v>
      </c>
      <c r="AE18" s="107" t="str">
        <f t="shared" si="20"/>
        <v>-</v>
      </c>
      <c r="AF18" s="107" t="str">
        <f t="shared" si="21"/>
        <v>-</v>
      </c>
      <c r="AG18" s="107" t="str">
        <f t="shared" si="22"/>
        <v>-</v>
      </c>
      <c r="AH18" s="107" t="str">
        <f t="shared" si="23"/>
        <v>-</v>
      </c>
      <c r="AI18" s="107" t="str">
        <f t="shared" si="24"/>
        <v>-</v>
      </c>
      <c r="AJ18" s="107" t="str">
        <f t="shared" si="25"/>
        <v>-</v>
      </c>
      <c r="AK18" s="107" t="str">
        <f t="shared" si="26"/>
        <v>-</v>
      </c>
      <c r="AL18" s="107" t="str">
        <f t="shared" si="27"/>
        <v>-</v>
      </c>
      <c r="AM18" s="107" t="str">
        <f t="shared" si="28"/>
        <v>-</v>
      </c>
      <c r="AO18" s="107" t="str">
        <f t="shared" si="29"/>
        <v>-</v>
      </c>
      <c r="AP18" s="107" t="str">
        <f t="shared" si="30"/>
        <v>-</v>
      </c>
      <c r="AQ18" s="107" t="str">
        <f t="shared" si="31"/>
        <v>-</v>
      </c>
      <c r="AR18" s="107" t="str">
        <f t="shared" si="32"/>
        <v>-</v>
      </c>
      <c r="AS18" s="107" t="str">
        <f t="shared" si="33"/>
        <v>-</v>
      </c>
      <c r="AT18" s="107" t="str">
        <f t="shared" si="34"/>
        <v>-</v>
      </c>
      <c r="AU18" s="107" t="str">
        <f t="shared" si="35"/>
        <v>-</v>
      </c>
      <c r="AV18" s="107">
        <f t="shared" si="36"/>
        <v>1</v>
      </c>
      <c r="AW18" s="107" t="str">
        <f t="shared" si="37"/>
        <v>-</v>
      </c>
      <c r="AX18" s="107" t="str">
        <f t="shared" si="38"/>
        <v>-</v>
      </c>
      <c r="AY18" s="107" t="str">
        <f t="shared" si="39"/>
        <v>-</v>
      </c>
      <c r="AZ18" s="107" t="str">
        <f t="shared" si="40"/>
        <v>-</v>
      </c>
      <c r="BB18" s="107" t="str">
        <f t="shared" si="41"/>
        <v>-</v>
      </c>
      <c r="BC18" s="107" t="str">
        <f t="shared" si="42"/>
        <v>-</v>
      </c>
      <c r="BD18" s="107" t="str">
        <f t="shared" si="43"/>
        <v>-</v>
      </c>
      <c r="BE18" s="107" t="str">
        <f t="shared" si="44"/>
        <v>-</v>
      </c>
      <c r="BF18" s="107" t="str">
        <f t="shared" si="45"/>
        <v>-</v>
      </c>
      <c r="BG18" s="107" t="str">
        <f t="shared" si="46"/>
        <v>-</v>
      </c>
      <c r="BH18" s="107" t="str">
        <f t="shared" si="47"/>
        <v>-</v>
      </c>
      <c r="BI18" s="107" t="str">
        <f t="shared" si="48"/>
        <v>-</v>
      </c>
      <c r="BJ18" s="107" t="str">
        <f t="shared" si="49"/>
        <v>-</v>
      </c>
      <c r="BK18" s="107" t="str">
        <f t="shared" si="50"/>
        <v>-</v>
      </c>
      <c r="BL18" s="107" t="str">
        <f t="shared" si="51"/>
        <v>-</v>
      </c>
      <c r="BM18" s="107" t="str">
        <f t="shared" si="52"/>
        <v>-</v>
      </c>
      <c r="BO18" s="107" t="str">
        <f t="shared" si="53"/>
        <v>-</v>
      </c>
      <c r="BP18" s="107" t="str">
        <f t="shared" si="54"/>
        <v>-</v>
      </c>
      <c r="BQ18" s="107" t="str">
        <f t="shared" si="55"/>
        <v>-</v>
      </c>
      <c r="BR18" s="107" t="str">
        <f t="shared" si="56"/>
        <v>-</v>
      </c>
      <c r="BS18" s="107" t="str">
        <f t="shared" si="57"/>
        <v>-</v>
      </c>
      <c r="BT18" s="107" t="str">
        <f t="shared" si="58"/>
        <v>-</v>
      </c>
      <c r="BU18" s="107" t="str">
        <f t="shared" si="59"/>
        <v>-</v>
      </c>
      <c r="BV18" s="107" t="str">
        <f t="shared" si="60"/>
        <v>-</v>
      </c>
      <c r="BW18" s="107" t="str">
        <f t="shared" si="61"/>
        <v>-</v>
      </c>
      <c r="BX18" s="107" t="str">
        <f t="shared" si="62"/>
        <v>-</v>
      </c>
      <c r="BY18" s="107" t="str">
        <f t="shared" si="63"/>
        <v>-</v>
      </c>
      <c r="BZ18" s="107" t="str">
        <f t="shared" si="64"/>
        <v>-</v>
      </c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</row>
    <row r="19" spans="1:91" ht="14.1" customHeight="1">
      <c r="A19" s="110">
        <v>11</v>
      </c>
      <c r="B19" s="92" t="s">
        <v>165</v>
      </c>
      <c r="C19" s="86">
        <v>4</v>
      </c>
      <c r="D19" s="86" t="s">
        <v>166</v>
      </c>
      <c r="E19" s="86"/>
      <c r="F19" s="86"/>
      <c r="G19" s="86"/>
      <c r="H19" s="106">
        <f t="shared" si="8"/>
        <v>48.76543209876543</v>
      </c>
      <c r="I19" s="92">
        <f t="shared" si="15"/>
        <v>324</v>
      </c>
      <c r="J19" s="92">
        <f t="shared" si="16"/>
        <v>158</v>
      </c>
      <c r="K19" s="92"/>
      <c r="L19" s="92"/>
      <c r="M19" s="92">
        <v>158</v>
      </c>
      <c r="N19" s="92">
        <v>166</v>
      </c>
      <c r="O19" s="92">
        <v>3</v>
      </c>
      <c r="P19" s="92">
        <v>3</v>
      </c>
      <c r="Q19" s="92">
        <v>3</v>
      </c>
      <c r="R19" s="92">
        <v>4</v>
      </c>
      <c r="S19" s="92"/>
      <c r="T19" s="92"/>
      <c r="U19" s="92"/>
      <c r="V19" s="92"/>
      <c r="W19" s="92"/>
      <c r="X19" s="92"/>
      <c r="Y19" s="92"/>
      <c r="Z19" s="92"/>
      <c r="AB19" s="107" t="str">
        <f t="shared" si="17"/>
        <v>-</v>
      </c>
      <c r="AC19" s="107" t="str">
        <f t="shared" si="18"/>
        <v>-</v>
      </c>
      <c r="AD19" s="107" t="str">
        <f t="shared" si="19"/>
        <v>-</v>
      </c>
      <c r="AE19" s="107">
        <f t="shared" si="20"/>
        <v>1</v>
      </c>
      <c r="AF19" s="107" t="str">
        <f t="shared" si="21"/>
        <v>-</v>
      </c>
      <c r="AG19" s="107" t="str">
        <f t="shared" si="22"/>
        <v>-</v>
      </c>
      <c r="AH19" s="107" t="str">
        <f t="shared" si="23"/>
        <v>-</v>
      </c>
      <c r="AI19" s="107" t="str">
        <f t="shared" si="24"/>
        <v>-</v>
      </c>
      <c r="AJ19" s="107" t="str">
        <f t="shared" si="25"/>
        <v>-</v>
      </c>
      <c r="AK19" s="107" t="str">
        <f t="shared" si="26"/>
        <v>-</v>
      </c>
      <c r="AL19" s="107" t="str">
        <f t="shared" si="27"/>
        <v>-</v>
      </c>
      <c r="AM19" s="107" t="str">
        <f t="shared" si="28"/>
        <v>-</v>
      </c>
      <c r="AO19" s="107">
        <f t="shared" si="29"/>
        <v>1</v>
      </c>
      <c r="AP19" s="107">
        <f t="shared" si="30"/>
        <v>1</v>
      </c>
      <c r="AQ19" s="107">
        <f t="shared" si="31"/>
        <v>1</v>
      </c>
      <c r="AR19" s="107" t="str">
        <f t="shared" si="32"/>
        <v>-</v>
      </c>
      <c r="AS19" s="107" t="str">
        <f t="shared" si="33"/>
        <v>-</v>
      </c>
      <c r="AT19" s="107" t="str">
        <f t="shared" si="34"/>
        <v>-</v>
      </c>
      <c r="AU19" s="107" t="str">
        <f t="shared" si="35"/>
        <v>-</v>
      </c>
      <c r="AV19" s="107" t="str">
        <f t="shared" si="36"/>
        <v>-</v>
      </c>
      <c r="AW19" s="107" t="str">
        <f t="shared" si="37"/>
        <v>-</v>
      </c>
      <c r="AX19" s="107" t="str">
        <f t="shared" si="38"/>
        <v>-</v>
      </c>
      <c r="AY19" s="107" t="str">
        <f t="shared" si="39"/>
        <v>-</v>
      </c>
      <c r="AZ19" s="107" t="str">
        <f t="shared" si="40"/>
        <v>-</v>
      </c>
      <c r="BB19" s="107" t="str">
        <f t="shared" si="41"/>
        <v>-</v>
      </c>
      <c r="BC19" s="107" t="str">
        <f t="shared" si="42"/>
        <v>-</v>
      </c>
      <c r="BD19" s="107" t="str">
        <f t="shared" si="43"/>
        <v>-</v>
      </c>
      <c r="BE19" s="107" t="str">
        <f t="shared" si="44"/>
        <v>-</v>
      </c>
      <c r="BF19" s="107" t="str">
        <f t="shared" si="45"/>
        <v>-</v>
      </c>
      <c r="BG19" s="107" t="str">
        <f t="shared" si="46"/>
        <v>-</v>
      </c>
      <c r="BH19" s="107" t="str">
        <f t="shared" si="47"/>
        <v>-</v>
      </c>
      <c r="BI19" s="107" t="str">
        <f t="shared" si="48"/>
        <v>-</v>
      </c>
      <c r="BJ19" s="107" t="str">
        <f t="shared" si="49"/>
        <v>-</v>
      </c>
      <c r="BK19" s="107" t="str">
        <f t="shared" si="50"/>
        <v>-</v>
      </c>
      <c r="BL19" s="107" t="str">
        <f t="shared" si="51"/>
        <v>-</v>
      </c>
      <c r="BM19" s="107" t="str">
        <f t="shared" si="52"/>
        <v>-</v>
      </c>
      <c r="BO19" s="107" t="str">
        <f t="shared" si="53"/>
        <v>-</v>
      </c>
      <c r="BP19" s="107" t="str">
        <f t="shared" si="54"/>
        <v>-</v>
      </c>
      <c r="BQ19" s="107" t="str">
        <f t="shared" si="55"/>
        <v>-</v>
      </c>
      <c r="BR19" s="107" t="str">
        <f t="shared" si="56"/>
        <v>-</v>
      </c>
      <c r="BS19" s="107" t="str">
        <f t="shared" si="57"/>
        <v>-</v>
      </c>
      <c r="BT19" s="107" t="str">
        <f t="shared" si="58"/>
        <v>-</v>
      </c>
      <c r="BU19" s="107" t="str">
        <f t="shared" si="59"/>
        <v>-</v>
      </c>
      <c r="BV19" s="107" t="str">
        <f t="shared" si="60"/>
        <v>-</v>
      </c>
      <c r="BW19" s="107" t="str">
        <f t="shared" si="61"/>
        <v>-</v>
      </c>
      <c r="BX19" s="107" t="str">
        <f t="shared" si="62"/>
        <v>-</v>
      </c>
      <c r="BY19" s="107" t="str">
        <f t="shared" si="63"/>
        <v>-</v>
      </c>
      <c r="BZ19" s="107" t="str">
        <f t="shared" si="64"/>
        <v>-</v>
      </c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</row>
    <row r="20" spans="1:91" ht="14.1" customHeight="1">
      <c r="A20" s="110">
        <v>12</v>
      </c>
      <c r="B20" s="92" t="s">
        <v>167</v>
      </c>
      <c r="C20" s="86"/>
      <c r="D20" s="86" t="s">
        <v>168</v>
      </c>
      <c r="E20" s="86"/>
      <c r="F20" s="86"/>
      <c r="G20" s="86"/>
      <c r="H20" s="106">
        <f t="shared" si="8"/>
        <v>62.962962962962962</v>
      </c>
      <c r="I20" s="92">
        <f t="shared" si="15"/>
        <v>324</v>
      </c>
      <c r="J20" s="92">
        <f t="shared" si="16"/>
        <v>204</v>
      </c>
      <c r="K20" s="92"/>
      <c r="L20" s="92"/>
      <c r="M20" s="92">
        <v>204</v>
      </c>
      <c r="N20" s="92">
        <v>120</v>
      </c>
      <c r="O20" s="92">
        <v>2</v>
      </c>
      <c r="P20" s="92">
        <v>2</v>
      </c>
      <c r="Q20" s="92">
        <v>2</v>
      </c>
      <c r="R20" s="92">
        <v>2</v>
      </c>
      <c r="S20" s="92">
        <v>2</v>
      </c>
      <c r="T20" s="92">
        <v>2</v>
      </c>
      <c r="U20" s="92">
        <v>2</v>
      </c>
      <c r="V20" s="92">
        <v>2</v>
      </c>
      <c r="W20" s="92">
        <v>2</v>
      </c>
      <c r="X20" s="92"/>
      <c r="Y20" s="92"/>
      <c r="Z20" s="92"/>
      <c r="AB20" s="107" t="str">
        <f t="shared" si="17"/>
        <v>-</v>
      </c>
      <c r="AC20" s="107" t="str">
        <f t="shared" si="18"/>
        <v>-</v>
      </c>
      <c r="AD20" s="107" t="str">
        <f t="shared" si="19"/>
        <v>-</v>
      </c>
      <c r="AE20" s="107" t="str">
        <f t="shared" si="20"/>
        <v>-</v>
      </c>
      <c r="AF20" s="107" t="str">
        <f t="shared" si="21"/>
        <v>-</v>
      </c>
      <c r="AG20" s="107" t="str">
        <f t="shared" si="22"/>
        <v>-</v>
      </c>
      <c r="AH20" s="107" t="str">
        <f t="shared" si="23"/>
        <v>-</v>
      </c>
      <c r="AI20" s="107" t="str">
        <f t="shared" si="24"/>
        <v>-</v>
      </c>
      <c r="AJ20" s="107" t="str">
        <f t="shared" si="25"/>
        <v>-</v>
      </c>
      <c r="AK20" s="107" t="str">
        <f t="shared" si="26"/>
        <v>-</v>
      </c>
      <c r="AL20" s="107" t="str">
        <f t="shared" si="27"/>
        <v>-</v>
      </c>
      <c r="AM20" s="107" t="str">
        <f t="shared" si="28"/>
        <v>-</v>
      </c>
      <c r="AO20" s="107" t="str">
        <f t="shared" si="29"/>
        <v>-</v>
      </c>
      <c r="AP20" s="107" t="str">
        <f t="shared" si="30"/>
        <v>-</v>
      </c>
      <c r="AQ20" s="107">
        <f t="shared" si="31"/>
        <v>1</v>
      </c>
      <c r="AR20" s="107" t="str">
        <f t="shared" si="32"/>
        <v>-</v>
      </c>
      <c r="AS20" s="107" t="str">
        <f t="shared" si="33"/>
        <v>-</v>
      </c>
      <c r="AT20" s="107">
        <f t="shared" si="34"/>
        <v>1</v>
      </c>
      <c r="AU20" s="107" t="str">
        <f t="shared" si="35"/>
        <v>-</v>
      </c>
      <c r="AV20" s="107" t="str">
        <f t="shared" si="36"/>
        <v>-</v>
      </c>
      <c r="AW20" s="107">
        <f t="shared" si="37"/>
        <v>1</v>
      </c>
      <c r="AX20" s="107" t="str">
        <f t="shared" si="38"/>
        <v>-</v>
      </c>
      <c r="AY20" s="107" t="str">
        <f t="shared" si="39"/>
        <v>-</v>
      </c>
      <c r="AZ20" s="107" t="str">
        <f t="shared" si="40"/>
        <v>-</v>
      </c>
      <c r="BB20" s="107" t="str">
        <f t="shared" si="41"/>
        <v>-</v>
      </c>
      <c r="BC20" s="107" t="str">
        <f t="shared" si="42"/>
        <v>-</v>
      </c>
      <c r="BD20" s="107" t="str">
        <f t="shared" si="43"/>
        <v>-</v>
      </c>
      <c r="BE20" s="107" t="str">
        <f t="shared" si="44"/>
        <v>-</v>
      </c>
      <c r="BF20" s="107" t="str">
        <f t="shared" si="45"/>
        <v>-</v>
      </c>
      <c r="BG20" s="107" t="str">
        <f t="shared" si="46"/>
        <v>-</v>
      </c>
      <c r="BH20" s="107" t="str">
        <f t="shared" si="47"/>
        <v>-</v>
      </c>
      <c r="BI20" s="107" t="str">
        <f t="shared" si="48"/>
        <v>-</v>
      </c>
      <c r="BJ20" s="107" t="str">
        <f t="shared" si="49"/>
        <v>-</v>
      </c>
      <c r="BK20" s="107" t="str">
        <f t="shared" si="50"/>
        <v>-</v>
      </c>
      <c r="BL20" s="107" t="str">
        <f t="shared" si="51"/>
        <v>-</v>
      </c>
      <c r="BM20" s="107" t="str">
        <f t="shared" si="52"/>
        <v>-</v>
      </c>
      <c r="BO20" s="107" t="str">
        <f t="shared" si="53"/>
        <v>-</v>
      </c>
      <c r="BP20" s="107" t="str">
        <f t="shared" si="54"/>
        <v>-</v>
      </c>
      <c r="BQ20" s="107" t="str">
        <f t="shared" si="55"/>
        <v>-</v>
      </c>
      <c r="BR20" s="107" t="str">
        <f t="shared" si="56"/>
        <v>-</v>
      </c>
      <c r="BS20" s="107" t="str">
        <f t="shared" si="57"/>
        <v>-</v>
      </c>
      <c r="BT20" s="107" t="str">
        <f t="shared" si="58"/>
        <v>-</v>
      </c>
      <c r="BU20" s="107" t="str">
        <f t="shared" si="59"/>
        <v>-</v>
      </c>
      <c r="BV20" s="107" t="str">
        <f t="shared" si="60"/>
        <v>-</v>
      </c>
      <c r="BW20" s="107" t="str">
        <f t="shared" si="61"/>
        <v>-</v>
      </c>
      <c r="BX20" s="107" t="str">
        <f t="shared" si="62"/>
        <v>-</v>
      </c>
      <c r="BY20" s="107" t="str">
        <f t="shared" si="63"/>
        <v>-</v>
      </c>
      <c r="BZ20" s="107" t="str">
        <f t="shared" si="64"/>
        <v>-</v>
      </c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</row>
    <row r="21" spans="1:91" ht="14.1" customHeight="1">
      <c r="A21" s="83">
        <v>2</v>
      </c>
      <c r="B21" s="83" t="s">
        <v>169</v>
      </c>
      <c r="C21" s="83"/>
      <c r="D21" s="83"/>
      <c r="E21" s="83"/>
      <c r="F21" s="83"/>
      <c r="G21" s="83"/>
      <c r="H21" s="111">
        <f t="shared" si="8"/>
        <v>54.739485247959827</v>
      </c>
      <c r="I21" s="83">
        <f t="shared" ref="I21:Z21" si="65">SUM(I22:I31)</f>
        <v>1593</v>
      </c>
      <c r="J21" s="83">
        <f t="shared" si="65"/>
        <v>872</v>
      </c>
      <c r="K21" s="83">
        <f t="shared" si="65"/>
        <v>430</v>
      </c>
      <c r="L21" s="83">
        <f t="shared" si="65"/>
        <v>168</v>
      </c>
      <c r="M21" s="83">
        <f t="shared" si="65"/>
        <v>274</v>
      </c>
      <c r="N21" s="83">
        <f t="shared" si="65"/>
        <v>721</v>
      </c>
      <c r="O21" s="83">
        <f t="shared" si="65"/>
        <v>13</v>
      </c>
      <c r="P21" s="83">
        <f t="shared" si="65"/>
        <v>12</v>
      </c>
      <c r="Q21" s="83">
        <f t="shared" si="65"/>
        <v>17</v>
      </c>
      <c r="R21" s="83">
        <f t="shared" si="65"/>
        <v>17</v>
      </c>
      <c r="S21" s="83">
        <f t="shared" si="65"/>
        <v>9</v>
      </c>
      <c r="T21" s="83">
        <f t="shared" si="65"/>
        <v>2</v>
      </c>
      <c r="U21" s="83">
        <f t="shared" si="65"/>
        <v>0</v>
      </c>
      <c r="V21" s="83">
        <f t="shared" si="65"/>
        <v>3</v>
      </c>
      <c r="W21" s="83">
        <f t="shared" si="65"/>
        <v>0</v>
      </c>
      <c r="X21" s="83">
        <f t="shared" si="65"/>
        <v>0</v>
      </c>
      <c r="Y21" s="83">
        <f t="shared" si="65"/>
        <v>4</v>
      </c>
      <c r="Z21" s="83">
        <f t="shared" si="65"/>
        <v>0</v>
      </c>
      <c r="AB21" s="112">
        <f t="shared" ref="AB21:AM21" si="66">SUM(AB22:AB31)</f>
        <v>2</v>
      </c>
      <c r="AC21" s="112">
        <f t="shared" si="66"/>
        <v>1</v>
      </c>
      <c r="AD21" s="112">
        <f t="shared" si="66"/>
        <v>3</v>
      </c>
      <c r="AE21" s="112">
        <f t="shared" si="66"/>
        <v>2</v>
      </c>
      <c r="AF21" s="112">
        <f t="shared" si="66"/>
        <v>0</v>
      </c>
      <c r="AG21" s="112">
        <f t="shared" si="66"/>
        <v>0</v>
      </c>
      <c r="AH21" s="112">
        <f t="shared" si="66"/>
        <v>0</v>
      </c>
      <c r="AI21" s="112">
        <f t="shared" si="66"/>
        <v>0</v>
      </c>
      <c r="AJ21" s="112">
        <f t="shared" si="66"/>
        <v>0</v>
      </c>
      <c r="AK21" s="112">
        <f t="shared" si="66"/>
        <v>0</v>
      </c>
      <c r="AL21" s="112">
        <f t="shared" si="66"/>
        <v>1</v>
      </c>
      <c r="AM21" s="112">
        <f t="shared" si="66"/>
        <v>0</v>
      </c>
      <c r="AO21" s="112">
        <f t="shared" ref="AO21:AZ21" si="67">SUM(AO22:AO31)</f>
        <v>1</v>
      </c>
      <c r="AP21" s="112">
        <f t="shared" si="67"/>
        <v>0</v>
      </c>
      <c r="AQ21" s="112">
        <f t="shared" si="67"/>
        <v>1</v>
      </c>
      <c r="AR21" s="112">
        <f t="shared" si="67"/>
        <v>2</v>
      </c>
      <c r="AS21" s="112">
        <f t="shared" si="67"/>
        <v>2</v>
      </c>
      <c r="AT21" s="112">
        <f t="shared" si="67"/>
        <v>1</v>
      </c>
      <c r="AU21" s="112">
        <f t="shared" si="67"/>
        <v>0</v>
      </c>
      <c r="AV21" s="112">
        <f t="shared" si="67"/>
        <v>1</v>
      </c>
      <c r="AW21" s="112">
        <f t="shared" si="67"/>
        <v>0</v>
      </c>
      <c r="AX21" s="112">
        <f t="shared" si="67"/>
        <v>0</v>
      </c>
      <c r="AY21" s="112">
        <f t="shared" si="67"/>
        <v>0</v>
      </c>
      <c r="AZ21" s="112">
        <f t="shared" si="67"/>
        <v>0</v>
      </c>
      <c r="BB21" s="112">
        <f t="shared" ref="BB21:BM21" si="68">SUM(BB22:BB31)</f>
        <v>0</v>
      </c>
      <c r="BC21" s="112">
        <f t="shared" si="68"/>
        <v>0</v>
      </c>
      <c r="BD21" s="112">
        <f t="shared" si="68"/>
        <v>0</v>
      </c>
      <c r="BE21" s="112">
        <f t="shared" si="68"/>
        <v>0</v>
      </c>
      <c r="BF21" s="112">
        <f t="shared" si="68"/>
        <v>0</v>
      </c>
      <c r="BG21" s="112">
        <f t="shared" si="68"/>
        <v>0</v>
      </c>
      <c r="BH21" s="112">
        <f t="shared" si="68"/>
        <v>0</v>
      </c>
      <c r="BI21" s="112">
        <f t="shared" si="68"/>
        <v>0</v>
      </c>
      <c r="BJ21" s="112">
        <f t="shared" si="68"/>
        <v>0</v>
      </c>
      <c r="BK21" s="112">
        <f t="shared" si="68"/>
        <v>0</v>
      </c>
      <c r="BL21" s="112">
        <f t="shared" si="68"/>
        <v>0</v>
      </c>
      <c r="BM21" s="112">
        <f t="shared" si="68"/>
        <v>0</v>
      </c>
      <c r="BO21" s="112">
        <f t="shared" ref="BO21:BZ21" si="69">SUM(BO22:BO31)</f>
        <v>0</v>
      </c>
      <c r="BP21" s="112">
        <f t="shared" si="69"/>
        <v>0</v>
      </c>
      <c r="BQ21" s="112">
        <f t="shared" si="69"/>
        <v>0</v>
      </c>
      <c r="BR21" s="112">
        <f t="shared" si="69"/>
        <v>0</v>
      </c>
      <c r="BS21" s="112">
        <f t="shared" si="69"/>
        <v>0</v>
      </c>
      <c r="BT21" s="112">
        <f t="shared" si="69"/>
        <v>0</v>
      </c>
      <c r="BU21" s="112">
        <f t="shared" si="69"/>
        <v>0</v>
      </c>
      <c r="BV21" s="112">
        <f t="shared" si="69"/>
        <v>0</v>
      </c>
      <c r="BW21" s="112">
        <f t="shared" si="69"/>
        <v>0</v>
      </c>
      <c r="BX21" s="112">
        <f t="shared" si="69"/>
        <v>0</v>
      </c>
      <c r="BY21" s="112">
        <f t="shared" si="69"/>
        <v>0</v>
      </c>
      <c r="BZ21" s="112">
        <f t="shared" si="69"/>
        <v>0</v>
      </c>
      <c r="CB21" s="112">
        <f t="shared" ref="CB21:CM21" si="70">SUM(CB22:CB31)</f>
        <v>0</v>
      </c>
      <c r="CC21" s="112">
        <f t="shared" si="70"/>
        <v>0</v>
      </c>
      <c r="CD21" s="112">
        <f t="shared" si="70"/>
        <v>5</v>
      </c>
      <c r="CE21" s="112">
        <f t="shared" si="70"/>
        <v>5</v>
      </c>
      <c r="CF21" s="112">
        <f t="shared" si="70"/>
        <v>0</v>
      </c>
      <c r="CG21" s="112">
        <f t="shared" si="70"/>
        <v>0</v>
      </c>
      <c r="CH21" s="112">
        <f t="shared" si="70"/>
        <v>0</v>
      </c>
      <c r="CI21" s="112">
        <f t="shared" si="70"/>
        <v>0</v>
      </c>
      <c r="CJ21" s="112">
        <f t="shared" si="70"/>
        <v>0</v>
      </c>
      <c r="CK21" s="112">
        <f t="shared" si="70"/>
        <v>0</v>
      </c>
      <c r="CL21" s="112">
        <f t="shared" si="70"/>
        <v>0</v>
      </c>
      <c r="CM21" s="112">
        <f t="shared" si="70"/>
        <v>0</v>
      </c>
    </row>
    <row r="22" spans="1:91" ht="14.1" customHeight="1">
      <c r="A22" s="113">
        <v>1</v>
      </c>
      <c r="B22" s="92" t="s">
        <v>170</v>
      </c>
      <c r="C22" s="114" t="s">
        <v>171</v>
      </c>
      <c r="D22" s="86">
        <v>5</v>
      </c>
      <c r="E22" s="86"/>
      <c r="F22" s="86"/>
      <c r="G22" s="86"/>
      <c r="H22" s="106">
        <f t="shared" si="8"/>
        <v>56.56565656565656</v>
      </c>
      <c r="I22" s="92">
        <f t="shared" ref="I22:I31" si="71">J22+N22</f>
        <v>594</v>
      </c>
      <c r="J22" s="92">
        <f t="shared" ref="J22:J31" si="72">O22*O$6+P22*P$6+Q22*Q$6+R22*R$6+S22*S$6+T22*T$6+U22*U$6+V22*V$6+W22*W$6+X22*X$6+Y22*Y$6+Z22*Z$6</f>
        <v>336</v>
      </c>
      <c r="K22" s="92">
        <v>146</v>
      </c>
      <c r="L22" s="92"/>
      <c r="M22" s="92">
        <v>190</v>
      </c>
      <c r="N22" s="92">
        <v>258</v>
      </c>
      <c r="O22" s="92">
        <v>6</v>
      </c>
      <c r="P22" s="92">
        <v>6</v>
      </c>
      <c r="Q22" s="92">
        <v>6</v>
      </c>
      <c r="R22" s="92">
        <v>6</v>
      </c>
      <c r="S22" s="92">
        <v>6</v>
      </c>
      <c r="T22" s="92"/>
      <c r="U22" s="92"/>
      <c r="V22" s="92"/>
      <c r="W22" s="92"/>
      <c r="X22" s="92"/>
      <c r="Y22" s="92"/>
      <c r="Z22" s="92"/>
      <c r="AB22" s="115">
        <f t="shared" ref="AB22:AB31" si="73">IF(ISERROR(SEARCH(AB$7,$C22,1)),"-",IF(COUNTIF($C22,AB$7)=1,1,IF(ISERROR(SEARCH(CONCATENATE(AB$7,","),$C22,1)),IF(ISERROR(SEARCH(CONCATENATE(",",AB$7),$C22,1)),"-",1),1)))</f>
        <v>1</v>
      </c>
      <c r="AC22" s="115">
        <f t="shared" ref="AC22:AC31" si="74">IF(ISERROR(SEARCH(AC$7,$C22,1)),"-",IF(COUNTIF($C22,AC$7)=1,1,IF(ISERROR(SEARCH(CONCATENATE(AC$7,","),$C22,1)),IF(ISERROR(SEARCH(CONCATENATE(",",AC$7),$C22,1)),"-",1),1)))</f>
        <v>1</v>
      </c>
      <c r="AD22" s="115">
        <f t="shared" ref="AD22:AD31" si="75">IF(ISERROR(SEARCH(AD$7,$C22,1)),"-",IF(COUNTIF($C22,AD$7)=1,1,IF(ISERROR(SEARCH(CONCATENATE(AD$7,","),$C22,1)),IF(ISERROR(SEARCH(CONCATENATE(",",AD$7),$C22,1)),"-",1),1)))</f>
        <v>1</v>
      </c>
      <c r="AE22" s="115">
        <f t="shared" ref="AE22:AE31" si="76">IF(ISERROR(SEARCH(AE$7,$C22,1)),"-",IF(COUNTIF($C22,AE$7)=1,1,IF(ISERROR(SEARCH(CONCATENATE(AE$7,","),$C22,1)),IF(ISERROR(SEARCH(CONCATENATE(",",AE$7),$C22,1)),"-",1),1)))</f>
        <v>1</v>
      </c>
      <c r="AF22" s="115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15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15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15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15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15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15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15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107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107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107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107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107">
        <f t="shared" ref="AS22:AS31" si="89">IF(ISERROR(SEARCH(AS$7,$D22,1)),"-",IF(COUNTIF($D22,AS$7)=1,1,IF(ISERROR(SEARCH(CONCATENATE(AS$7,","),$D22,1)),IF(ISERROR(SEARCH(CONCATENATE(",",AS$7),$D22,1)),"-",1),1)))</f>
        <v>1</v>
      </c>
      <c r="AT22" s="107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107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107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107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107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107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107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107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107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107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107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107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107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107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107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107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107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107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107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107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107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107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107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107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107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107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107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107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107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107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107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</row>
    <row r="23" spans="1:91" ht="14.1" customHeight="1">
      <c r="A23" s="113">
        <v>2</v>
      </c>
      <c r="B23" s="92" t="s">
        <v>172</v>
      </c>
      <c r="C23" s="86">
        <v>4</v>
      </c>
      <c r="D23" s="86">
        <v>3</v>
      </c>
      <c r="E23" s="86"/>
      <c r="F23" s="86"/>
      <c r="G23" s="86"/>
      <c r="H23" s="106">
        <f t="shared" si="8"/>
        <v>50.370370370370367</v>
      </c>
      <c r="I23" s="92">
        <f t="shared" si="71"/>
        <v>270</v>
      </c>
      <c r="J23" s="92">
        <f t="shared" si="72"/>
        <v>136</v>
      </c>
      <c r="K23" s="92">
        <v>64</v>
      </c>
      <c r="L23" s="92">
        <v>58</v>
      </c>
      <c r="M23" s="92">
        <v>14</v>
      </c>
      <c r="N23" s="92">
        <v>134</v>
      </c>
      <c r="O23" s="92"/>
      <c r="P23" s="92">
        <v>4</v>
      </c>
      <c r="Q23" s="92">
        <v>4</v>
      </c>
      <c r="R23" s="92">
        <v>4</v>
      </c>
      <c r="S23" s="92"/>
      <c r="T23" s="92"/>
      <c r="U23" s="92"/>
      <c r="V23" s="92"/>
      <c r="W23" s="92"/>
      <c r="X23" s="92"/>
      <c r="Y23" s="92"/>
      <c r="Z23" s="92"/>
      <c r="AB23" s="115" t="str">
        <f t="shared" si="73"/>
        <v>-</v>
      </c>
      <c r="AC23" s="115" t="str">
        <f t="shared" si="74"/>
        <v>-</v>
      </c>
      <c r="AD23" s="115" t="str">
        <f t="shared" si="75"/>
        <v>-</v>
      </c>
      <c r="AE23" s="115">
        <f t="shared" si="76"/>
        <v>1</v>
      </c>
      <c r="AF23" s="115" t="str">
        <f t="shared" si="77"/>
        <v>-</v>
      </c>
      <c r="AG23" s="115" t="str">
        <f t="shared" si="78"/>
        <v>-</v>
      </c>
      <c r="AH23" s="115" t="str">
        <f t="shared" si="79"/>
        <v>-</v>
      </c>
      <c r="AI23" s="115" t="str">
        <f t="shared" si="80"/>
        <v>-</v>
      </c>
      <c r="AJ23" s="115" t="str">
        <f t="shared" si="81"/>
        <v>-</v>
      </c>
      <c r="AK23" s="115" t="str">
        <f t="shared" si="82"/>
        <v>-</v>
      </c>
      <c r="AL23" s="115" t="str">
        <f t="shared" si="83"/>
        <v>-</v>
      </c>
      <c r="AM23" s="115" t="str">
        <f t="shared" si="84"/>
        <v>-</v>
      </c>
      <c r="AO23" s="107" t="str">
        <f t="shared" si="85"/>
        <v>-</v>
      </c>
      <c r="AP23" s="107" t="str">
        <f t="shared" si="86"/>
        <v>-</v>
      </c>
      <c r="AQ23" s="107">
        <f t="shared" si="87"/>
        <v>1</v>
      </c>
      <c r="AR23" s="107" t="str">
        <f t="shared" si="88"/>
        <v>-</v>
      </c>
      <c r="AS23" s="107" t="str">
        <f t="shared" si="89"/>
        <v>-</v>
      </c>
      <c r="AT23" s="107" t="str">
        <f t="shared" si="90"/>
        <v>-</v>
      </c>
      <c r="AU23" s="107" t="str">
        <f t="shared" si="91"/>
        <v>-</v>
      </c>
      <c r="AV23" s="107" t="str">
        <f t="shared" si="92"/>
        <v>-</v>
      </c>
      <c r="AW23" s="107" t="str">
        <f t="shared" si="93"/>
        <v>-</v>
      </c>
      <c r="AX23" s="107" t="str">
        <f t="shared" si="94"/>
        <v>-</v>
      </c>
      <c r="AY23" s="107" t="str">
        <f t="shared" si="95"/>
        <v>-</v>
      </c>
      <c r="AZ23" s="107" t="str">
        <f t="shared" si="96"/>
        <v>-</v>
      </c>
      <c r="BB23" s="107" t="str">
        <f t="shared" si="97"/>
        <v>-</v>
      </c>
      <c r="BC23" s="107" t="str">
        <f t="shared" si="98"/>
        <v>-</v>
      </c>
      <c r="BD23" s="107" t="str">
        <f t="shared" si="99"/>
        <v>-</v>
      </c>
      <c r="BE23" s="107" t="str">
        <f t="shared" si="100"/>
        <v>-</v>
      </c>
      <c r="BF23" s="107" t="str">
        <f t="shared" si="101"/>
        <v>-</v>
      </c>
      <c r="BG23" s="107" t="str">
        <f t="shared" si="102"/>
        <v>-</v>
      </c>
      <c r="BH23" s="107" t="str">
        <f t="shared" si="103"/>
        <v>-</v>
      </c>
      <c r="BI23" s="107" t="str">
        <f t="shared" si="104"/>
        <v>-</v>
      </c>
      <c r="BJ23" s="107" t="str">
        <f t="shared" si="105"/>
        <v>-</v>
      </c>
      <c r="BK23" s="107" t="str">
        <f t="shared" si="106"/>
        <v>-</v>
      </c>
      <c r="BL23" s="107" t="str">
        <f t="shared" si="107"/>
        <v>-</v>
      </c>
      <c r="BM23" s="107" t="str">
        <f t="shared" si="108"/>
        <v>-</v>
      </c>
      <c r="BO23" s="107" t="str">
        <f t="shared" si="109"/>
        <v>-</v>
      </c>
      <c r="BP23" s="107" t="str">
        <f t="shared" si="110"/>
        <v>-</v>
      </c>
      <c r="BQ23" s="107" t="str">
        <f t="shared" si="111"/>
        <v>-</v>
      </c>
      <c r="BR23" s="107" t="str">
        <f t="shared" si="112"/>
        <v>-</v>
      </c>
      <c r="BS23" s="107" t="str">
        <f t="shared" si="113"/>
        <v>-</v>
      </c>
      <c r="BT23" s="107" t="str">
        <f t="shared" si="114"/>
        <v>-</v>
      </c>
      <c r="BU23" s="107" t="str">
        <f t="shared" si="115"/>
        <v>-</v>
      </c>
      <c r="BV23" s="107" t="str">
        <f t="shared" si="116"/>
        <v>-</v>
      </c>
      <c r="BW23" s="107" t="str">
        <f t="shared" si="117"/>
        <v>-</v>
      </c>
      <c r="BX23" s="107" t="str">
        <f t="shared" si="118"/>
        <v>-</v>
      </c>
      <c r="BY23" s="107" t="str">
        <f t="shared" si="119"/>
        <v>-</v>
      </c>
      <c r="BZ23" s="107" t="str">
        <f t="shared" si="120"/>
        <v>-</v>
      </c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</row>
    <row r="24" spans="1:91" ht="14.1" customHeight="1">
      <c r="A24" s="113">
        <v>3</v>
      </c>
      <c r="B24" s="92" t="s">
        <v>173</v>
      </c>
      <c r="C24" s="86">
        <v>1</v>
      </c>
      <c r="D24" s="86"/>
      <c r="E24" s="86"/>
      <c r="F24" s="86"/>
      <c r="G24" s="86"/>
      <c r="H24" s="106">
        <f t="shared" si="8"/>
        <v>51.851851851851848</v>
      </c>
      <c r="I24" s="92">
        <f t="shared" si="71"/>
        <v>108</v>
      </c>
      <c r="J24" s="92">
        <f t="shared" si="72"/>
        <v>56</v>
      </c>
      <c r="K24" s="92">
        <v>40</v>
      </c>
      <c r="L24" s="92">
        <v>16</v>
      </c>
      <c r="M24" s="92"/>
      <c r="N24" s="92">
        <v>52</v>
      </c>
      <c r="O24" s="92">
        <v>4</v>
      </c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B24" s="115">
        <f t="shared" si="73"/>
        <v>1</v>
      </c>
      <c r="AC24" s="115" t="str">
        <f t="shared" si="74"/>
        <v>-</v>
      </c>
      <c r="AD24" s="115" t="str">
        <f t="shared" si="75"/>
        <v>-</v>
      </c>
      <c r="AE24" s="115" t="str">
        <f t="shared" si="76"/>
        <v>-</v>
      </c>
      <c r="AF24" s="115" t="str">
        <f t="shared" si="77"/>
        <v>-</v>
      </c>
      <c r="AG24" s="115" t="str">
        <f t="shared" si="78"/>
        <v>-</v>
      </c>
      <c r="AH24" s="115" t="str">
        <f t="shared" si="79"/>
        <v>-</v>
      </c>
      <c r="AI24" s="115" t="str">
        <f t="shared" si="80"/>
        <v>-</v>
      </c>
      <c r="AJ24" s="115" t="str">
        <f t="shared" si="81"/>
        <v>-</v>
      </c>
      <c r="AK24" s="115" t="str">
        <f t="shared" si="82"/>
        <v>-</v>
      </c>
      <c r="AL24" s="115" t="str">
        <f t="shared" si="83"/>
        <v>-</v>
      </c>
      <c r="AM24" s="115" t="str">
        <f t="shared" si="84"/>
        <v>-</v>
      </c>
      <c r="AO24" s="107" t="str">
        <f t="shared" si="85"/>
        <v>-</v>
      </c>
      <c r="AP24" s="107" t="str">
        <f t="shared" si="86"/>
        <v>-</v>
      </c>
      <c r="AQ24" s="107" t="str">
        <f t="shared" si="87"/>
        <v>-</v>
      </c>
      <c r="AR24" s="107" t="str">
        <f t="shared" si="88"/>
        <v>-</v>
      </c>
      <c r="AS24" s="107" t="str">
        <f t="shared" si="89"/>
        <v>-</v>
      </c>
      <c r="AT24" s="107" t="str">
        <f t="shared" si="90"/>
        <v>-</v>
      </c>
      <c r="AU24" s="107" t="str">
        <f t="shared" si="91"/>
        <v>-</v>
      </c>
      <c r="AV24" s="107" t="str">
        <f t="shared" si="92"/>
        <v>-</v>
      </c>
      <c r="AW24" s="107" t="str">
        <f t="shared" si="93"/>
        <v>-</v>
      </c>
      <c r="AX24" s="107" t="str">
        <f t="shared" si="94"/>
        <v>-</v>
      </c>
      <c r="AY24" s="107" t="str">
        <f t="shared" si="95"/>
        <v>-</v>
      </c>
      <c r="AZ24" s="107" t="str">
        <f t="shared" si="96"/>
        <v>-</v>
      </c>
      <c r="BB24" s="107" t="str">
        <f t="shared" si="97"/>
        <v>-</v>
      </c>
      <c r="BC24" s="107" t="str">
        <f t="shared" si="98"/>
        <v>-</v>
      </c>
      <c r="BD24" s="107" t="str">
        <f t="shared" si="99"/>
        <v>-</v>
      </c>
      <c r="BE24" s="107" t="str">
        <f t="shared" si="100"/>
        <v>-</v>
      </c>
      <c r="BF24" s="107" t="str">
        <f t="shared" si="101"/>
        <v>-</v>
      </c>
      <c r="BG24" s="107" t="str">
        <f t="shared" si="102"/>
        <v>-</v>
      </c>
      <c r="BH24" s="107" t="str">
        <f t="shared" si="103"/>
        <v>-</v>
      </c>
      <c r="BI24" s="107" t="str">
        <f t="shared" si="104"/>
        <v>-</v>
      </c>
      <c r="BJ24" s="107" t="str">
        <f t="shared" si="105"/>
        <v>-</v>
      </c>
      <c r="BK24" s="107" t="str">
        <f t="shared" si="106"/>
        <v>-</v>
      </c>
      <c r="BL24" s="107" t="str">
        <f t="shared" si="107"/>
        <v>-</v>
      </c>
      <c r="BM24" s="107" t="str">
        <f t="shared" si="108"/>
        <v>-</v>
      </c>
      <c r="BO24" s="107" t="str">
        <f t="shared" si="109"/>
        <v>-</v>
      </c>
      <c r="BP24" s="107" t="str">
        <f t="shared" si="110"/>
        <v>-</v>
      </c>
      <c r="BQ24" s="107" t="str">
        <f t="shared" si="111"/>
        <v>-</v>
      </c>
      <c r="BR24" s="107" t="str">
        <f t="shared" si="112"/>
        <v>-</v>
      </c>
      <c r="BS24" s="107" t="str">
        <f t="shared" si="113"/>
        <v>-</v>
      </c>
      <c r="BT24" s="107" t="str">
        <f t="shared" si="114"/>
        <v>-</v>
      </c>
      <c r="BU24" s="107" t="str">
        <f t="shared" si="115"/>
        <v>-</v>
      </c>
      <c r="BV24" s="107" t="str">
        <f t="shared" si="116"/>
        <v>-</v>
      </c>
      <c r="BW24" s="107" t="str">
        <f t="shared" si="117"/>
        <v>-</v>
      </c>
      <c r="BX24" s="107" t="str">
        <f t="shared" si="118"/>
        <v>-</v>
      </c>
      <c r="BY24" s="107" t="str">
        <f t="shared" si="119"/>
        <v>-</v>
      </c>
      <c r="BZ24" s="107" t="str">
        <f t="shared" si="120"/>
        <v>-</v>
      </c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</row>
    <row r="25" spans="1:91">
      <c r="A25" s="113">
        <v>4</v>
      </c>
      <c r="B25" s="92" t="s">
        <v>174</v>
      </c>
      <c r="C25" s="86">
        <v>3</v>
      </c>
      <c r="D25" s="86">
        <v>4</v>
      </c>
      <c r="E25" s="86"/>
      <c r="F25" s="86"/>
      <c r="G25" s="86" t="s">
        <v>175</v>
      </c>
      <c r="H25" s="106">
        <f t="shared" si="8"/>
        <v>55.026455026455025</v>
      </c>
      <c r="I25" s="92">
        <f t="shared" si="71"/>
        <v>189</v>
      </c>
      <c r="J25" s="92">
        <f t="shared" si="72"/>
        <v>104</v>
      </c>
      <c r="K25" s="92">
        <v>54</v>
      </c>
      <c r="L25" s="92"/>
      <c r="M25" s="92">
        <v>50</v>
      </c>
      <c r="N25" s="92">
        <v>85</v>
      </c>
      <c r="O25" s="92"/>
      <c r="P25" s="92"/>
      <c r="Q25" s="92">
        <v>4</v>
      </c>
      <c r="R25" s="92">
        <v>4</v>
      </c>
      <c r="S25" s="92"/>
      <c r="T25" s="92"/>
      <c r="U25" s="92"/>
      <c r="V25" s="92"/>
      <c r="W25" s="92"/>
      <c r="X25" s="92"/>
      <c r="Y25" s="92"/>
      <c r="Z25" s="92"/>
      <c r="AB25" s="115" t="str">
        <f t="shared" si="73"/>
        <v>-</v>
      </c>
      <c r="AC25" s="115" t="str">
        <f t="shared" si="74"/>
        <v>-</v>
      </c>
      <c r="AD25" s="115">
        <f t="shared" si="75"/>
        <v>1</v>
      </c>
      <c r="AE25" s="115" t="str">
        <f t="shared" si="76"/>
        <v>-</v>
      </c>
      <c r="AF25" s="115" t="str">
        <f t="shared" si="77"/>
        <v>-</v>
      </c>
      <c r="AG25" s="115" t="str">
        <f t="shared" si="78"/>
        <v>-</v>
      </c>
      <c r="AH25" s="115" t="str">
        <f t="shared" si="79"/>
        <v>-</v>
      </c>
      <c r="AI25" s="115" t="str">
        <f t="shared" si="80"/>
        <v>-</v>
      </c>
      <c r="AJ25" s="115" t="str">
        <f t="shared" si="81"/>
        <v>-</v>
      </c>
      <c r="AK25" s="115" t="str">
        <f t="shared" si="82"/>
        <v>-</v>
      </c>
      <c r="AL25" s="115" t="str">
        <f t="shared" si="83"/>
        <v>-</v>
      </c>
      <c r="AM25" s="115" t="str">
        <f t="shared" si="84"/>
        <v>-</v>
      </c>
      <c r="AO25" s="107" t="str">
        <f t="shared" si="85"/>
        <v>-</v>
      </c>
      <c r="AP25" s="107" t="str">
        <f t="shared" si="86"/>
        <v>-</v>
      </c>
      <c r="AQ25" s="107" t="str">
        <f t="shared" si="87"/>
        <v>-</v>
      </c>
      <c r="AR25" s="107">
        <f t="shared" si="88"/>
        <v>1</v>
      </c>
      <c r="AS25" s="107" t="str">
        <f t="shared" si="89"/>
        <v>-</v>
      </c>
      <c r="AT25" s="107" t="str">
        <f t="shared" si="90"/>
        <v>-</v>
      </c>
      <c r="AU25" s="107" t="str">
        <f t="shared" si="91"/>
        <v>-</v>
      </c>
      <c r="AV25" s="107" t="str">
        <f t="shared" si="92"/>
        <v>-</v>
      </c>
      <c r="AW25" s="107" t="str">
        <f t="shared" si="93"/>
        <v>-</v>
      </c>
      <c r="AX25" s="107" t="str">
        <f t="shared" si="94"/>
        <v>-</v>
      </c>
      <c r="AY25" s="107" t="str">
        <f t="shared" si="95"/>
        <v>-</v>
      </c>
      <c r="AZ25" s="107" t="str">
        <f t="shared" si="96"/>
        <v>-</v>
      </c>
      <c r="BB25" s="107" t="str">
        <f t="shared" si="97"/>
        <v>-</v>
      </c>
      <c r="BC25" s="107" t="str">
        <f t="shared" si="98"/>
        <v>-</v>
      </c>
      <c r="BD25" s="107" t="str">
        <f t="shared" si="99"/>
        <v>-</v>
      </c>
      <c r="BE25" s="107" t="str">
        <f t="shared" si="100"/>
        <v>-</v>
      </c>
      <c r="BF25" s="107" t="str">
        <f t="shared" si="101"/>
        <v>-</v>
      </c>
      <c r="BG25" s="107" t="str">
        <f t="shared" si="102"/>
        <v>-</v>
      </c>
      <c r="BH25" s="107" t="str">
        <f t="shared" si="103"/>
        <v>-</v>
      </c>
      <c r="BI25" s="107" t="str">
        <f t="shared" si="104"/>
        <v>-</v>
      </c>
      <c r="BJ25" s="107" t="str">
        <f t="shared" si="105"/>
        <v>-</v>
      </c>
      <c r="BK25" s="107" t="str">
        <f t="shared" si="106"/>
        <v>-</v>
      </c>
      <c r="BL25" s="107" t="str">
        <f t="shared" si="107"/>
        <v>-</v>
      </c>
      <c r="BM25" s="107" t="str">
        <f t="shared" si="108"/>
        <v>-</v>
      </c>
      <c r="BO25" s="107" t="str">
        <f t="shared" si="109"/>
        <v>-</v>
      </c>
      <c r="BP25" s="107" t="str">
        <f t="shared" si="110"/>
        <v>-</v>
      </c>
      <c r="BQ25" s="107" t="str">
        <f t="shared" si="111"/>
        <v>-</v>
      </c>
      <c r="BR25" s="107" t="str">
        <f t="shared" si="112"/>
        <v>-</v>
      </c>
      <c r="BS25" s="107" t="str">
        <f t="shared" si="113"/>
        <v>-</v>
      </c>
      <c r="BT25" s="107" t="str">
        <f t="shared" si="114"/>
        <v>-</v>
      </c>
      <c r="BU25" s="107" t="str">
        <f t="shared" si="115"/>
        <v>-</v>
      </c>
      <c r="BV25" s="107" t="str">
        <f t="shared" si="116"/>
        <v>-</v>
      </c>
      <c r="BW25" s="107" t="str">
        <f t="shared" si="117"/>
        <v>-</v>
      </c>
      <c r="BX25" s="107" t="str">
        <f t="shared" si="118"/>
        <v>-</v>
      </c>
      <c r="BY25" s="107" t="str">
        <f t="shared" si="119"/>
        <v>-</v>
      </c>
      <c r="BZ25" s="107" t="str">
        <f t="shared" si="120"/>
        <v>-</v>
      </c>
      <c r="CB25" s="107"/>
      <c r="CC25" s="107"/>
      <c r="CD25" s="107">
        <v>3</v>
      </c>
      <c r="CE25" s="107">
        <v>3</v>
      </c>
      <c r="CF25" s="107"/>
      <c r="CG25" s="107"/>
      <c r="CH25" s="107"/>
      <c r="CI25" s="107"/>
      <c r="CJ25" s="107"/>
      <c r="CK25" s="107"/>
      <c r="CL25" s="107"/>
      <c r="CM25" s="107"/>
    </row>
    <row r="26" spans="1:91">
      <c r="A26" s="113">
        <v>5</v>
      </c>
      <c r="B26" s="116" t="s">
        <v>176</v>
      </c>
      <c r="C26" s="86"/>
      <c r="D26" s="86"/>
      <c r="E26" s="86"/>
      <c r="F26" s="86"/>
      <c r="G26" s="86"/>
      <c r="H26" s="106"/>
      <c r="I26" s="92">
        <f t="shared" si="71"/>
        <v>0</v>
      </c>
      <c r="J26" s="92">
        <f t="shared" si="72"/>
        <v>0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B26" s="115" t="str">
        <f t="shared" si="73"/>
        <v>-</v>
      </c>
      <c r="AC26" s="115" t="str">
        <f t="shared" si="74"/>
        <v>-</v>
      </c>
      <c r="AD26" s="115" t="str">
        <f t="shared" si="75"/>
        <v>-</v>
      </c>
      <c r="AE26" s="115" t="str">
        <f t="shared" si="76"/>
        <v>-</v>
      </c>
      <c r="AF26" s="115" t="str">
        <f t="shared" si="77"/>
        <v>-</v>
      </c>
      <c r="AG26" s="115" t="str">
        <f t="shared" si="78"/>
        <v>-</v>
      </c>
      <c r="AH26" s="115" t="str">
        <f t="shared" si="79"/>
        <v>-</v>
      </c>
      <c r="AI26" s="115" t="str">
        <f t="shared" si="80"/>
        <v>-</v>
      </c>
      <c r="AJ26" s="115" t="str">
        <f t="shared" si="81"/>
        <v>-</v>
      </c>
      <c r="AK26" s="115" t="str">
        <f t="shared" si="82"/>
        <v>-</v>
      </c>
      <c r="AL26" s="115" t="str">
        <f t="shared" si="83"/>
        <v>-</v>
      </c>
      <c r="AM26" s="115" t="str">
        <f t="shared" si="84"/>
        <v>-</v>
      </c>
      <c r="AO26" s="107" t="str">
        <f t="shared" si="85"/>
        <v>-</v>
      </c>
      <c r="AP26" s="107" t="str">
        <f t="shared" si="86"/>
        <v>-</v>
      </c>
      <c r="AQ26" s="107" t="str">
        <f t="shared" si="87"/>
        <v>-</v>
      </c>
      <c r="AR26" s="107" t="str">
        <f t="shared" si="88"/>
        <v>-</v>
      </c>
      <c r="AS26" s="107" t="str">
        <f t="shared" si="89"/>
        <v>-</v>
      </c>
      <c r="AT26" s="107" t="str">
        <f t="shared" si="90"/>
        <v>-</v>
      </c>
      <c r="AU26" s="107" t="str">
        <f t="shared" si="91"/>
        <v>-</v>
      </c>
      <c r="AV26" s="107" t="str">
        <f t="shared" si="92"/>
        <v>-</v>
      </c>
      <c r="AW26" s="107" t="str">
        <f t="shared" si="93"/>
        <v>-</v>
      </c>
      <c r="AX26" s="107" t="str">
        <f t="shared" si="94"/>
        <v>-</v>
      </c>
      <c r="AY26" s="107" t="str">
        <f t="shared" si="95"/>
        <v>-</v>
      </c>
      <c r="AZ26" s="107" t="str">
        <f t="shared" si="96"/>
        <v>-</v>
      </c>
      <c r="BB26" s="107" t="str">
        <f t="shared" si="97"/>
        <v>-</v>
      </c>
      <c r="BC26" s="107" t="str">
        <f t="shared" si="98"/>
        <v>-</v>
      </c>
      <c r="BD26" s="107" t="str">
        <f t="shared" si="99"/>
        <v>-</v>
      </c>
      <c r="BE26" s="107" t="str">
        <f t="shared" si="100"/>
        <v>-</v>
      </c>
      <c r="BF26" s="107" t="str">
        <f t="shared" si="101"/>
        <v>-</v>
      </c>
      <c r="BG26" s="107" t="str">
        <f t="shared" si="102"/>
        <v>-</v>
      </c>
      <c r="BH26" s="107" t="str">
        <f t="shared" si="103"/>
        <v>-</v>
      </c>
      <c r="BI26" s="107" t="str">
        <f t="shared" si="104"/>
        <v>-</v>
      </c>
      <c r="BJ26" s="107" t="str">
        <f t="shared" si="105"/>
        <v>-</v>
      </c>
      <c r="BK26" s="107" t="str">
        <f t="shared" si="106"/>
        <v>-</v>
      </c>
      <c r="BL26" s="107" t="str">
        <f t="shared" si="107"/>
        <v>-</v>
      </c>
      <c r="BM26" s="107" t="str">
        <f t="shared" si="108"/>
        <v>-</v>
      </c>
      <c r="BO26" s="107" t="str">
        <f t="shared" si="109"/>
        <v>-</v>
      </c>
      <c r="BP26" s="107" t="str">
        <f t="shared" si="110"/>
        <v>-</v>
      </c>
      <c r="BQ26" s="107" t="str">
        <f t="shared" si="111"/>
        <v>-</v>
      </c>
      <c r="BR26" s="107" t="str">
        <f t="shared" si="112"/>
        <v>-</v>
      </c>
      <c r="BS26" s="107" t="str">
        <f t="shared" si="113"/>
        <v>-</v>
      </c>
      <c r="BT26" s="107" t="str">
        <f t="shared" si="114"/>
        <v>-</v>
      </c>
      <c r="BU26" s="107" t="str">
        <f t="shared" si="115"/>
        <v>-</v>
      </c>
      <c r="BV26" s="107" t="str">
        <f t="shared" si="116"/>
        <v>-</v>
      </c>
      <c r="BW26" s="107" t="str">
        <f t="shared" si="117"/>
        <v>-</v>
      </c>
      <c r="BX26" s="107" t="str">
        <f t="shared" si="118"/>
        <v>-</v>
      </c>
      <c r="BY26" s="107" t="str">
        <f t="shared" si="119"/>
        <v>-</v>
      </c>
      <c r="BZ26" s="107" t="str">
        <f t="shared" si="120"/>
        <v>-</v>
      </c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</row>
    <row r="27" spans="1:91">
      <c r="A27" s="113"/>
      <c r="B27" s="92" t="s">
        <v>177</v>
      </c>
      <c r="C27" s="86">
        <v>3</v>
      </c>
      <c r="D27" s="86">
        <v>1.4</v>
      </c>
      <c r="E27" s="86"/>
      <c r="F27" s="86"/>
      <c r="G27" s="117" t="s">
        <v>178</v>
      </c>
      <c r="H27" s="106">
        <f t="shared" ref="H27:H67" si="121">J27/I27*100</f>
        <v>62.962962962962962</v>
      </c>
      <c r="I27" s="92">
        <f t="shared" si="71"/>
        <v>216</v>
      </c>
      <c r="J27" s="92">
        <f t="shared" si="72"/>
        <v>136</v>
      </c>
      <c r="K27" s="92">
        <v>56</v>
      </c>
      <c r="L27" s="92">
        <v>80</v>
      </c>
      <c r="M27" s="92"/>
      <c r="N27" s="92">
        <v>80</v>
      </c>
      <c r="O27" s="92">
        <v>3</v>
      </c>
      <c r="P27" s="92">
        <v>2</v>
      </c>
      <c r="Q27" s="92">
        <v>3</v>
      </c>
      <c r="R27" s="92">
        <v>3</v>
      </c>
      <c r="S27" s="92"/>
      <c r="T27" s="92"/>
      <c r="U27" s="92"/>
      <c r="V27" s="92"/>
      <c r="W27" s="92"/>
      <c r="X27" s="92"/>
      <c r="Y27" s="92"/>
      <c r="Z27" s="92"/>
      <c r="AB27" s="115" t="str">
        <f t="shared" si="73"/>
        <v>-</v>
      </c>
      <c r="AC27" s="115" t="str">
        <f t="shared" si="74"/>
        <v>-</v>
      </c>
      <c r="AD27" s="115">
        <f t="shared" si="75"/>
        <v>1</v>
      </c>
      <c r="AE27" s="115" t="str">
        <f t="shared" si="76"/>
        <v>-</v>
      </c>
      <c r="AF27" s="115" t="str">
        <f t="shared" si="77"/>
        <v>-</v>
      </c>
      <c r="AG27" s="115" t="str">
        <f t="shared" si="78"/>
        <v>-</v>
      </c>
      <c r="AH27" s="115" t="str">
        <f t="shared" si="79"/>
        <v>-</v>
      </c>
      <c r="AI27" s="115" t="str">
        <f t="shared" si="80"/>
        <v>-</v>
      </c>
      <c r="AJ27" s="115" t="str">
        <f t="shared" si="81"/>
        <v>-</v>
      </c>
      <c r="AK27" s="115" t="str">
        <f t="shared" si="82"/>
        <v>-</v>
      </c>
      <c r="AL27" s="115" t="str">
        <f t="shared" si="83"/>
        <v>-</v>
      </c>
      <c r="AM27" s="115" t="str">
        <f t="shared" si="84"/>
        <v>-</v>
      </c>
      <c r="AO27" s="107">
        <f t="shared" si="85"/>
        <v>1</v>
      </c>
      <c r="AP27" s="107" t="str">
        <f t="shared" si="86"/>
        <v>-</v>
      </c>
      <c r="AQ27" s="107" t="str">
        <f t="shared" si="87"/>
        <v>-</v>
      </c>
      <c r="AR27" s="107">
        <f t="shared" si="88"/>
        <v>1</v>
      </c>
      <c r="AS27" s="107" t="str">
        <f t="shared" si="89"/>
        <v>-</v>
      </c>
      <c r="AT27" s="107" t="str">
        <f t="shared" si="90"/>
        <v>-</v>
      </c>
      <c r="AU27" s="107" t="str">
        <f t="shared" si="91"/>
        <v>-</v>
      </c>
      <c r="AV27" s="107" t="str">
        <f t="shared" si="92"/>
        <v>-</v>
      </c>
      <c r="AW27" s="107" t="str">
        <f t="shared" si="93"/>
        <v>-</v>
      </c>
      <c r="AX27" s="107" t="str">
        <f t="shared" si="94"/>
        <v>-</v>
      </c>
      <c r="AY27" s="107" t="str">
        <f t="shared" si="95"/>
        <v>-</v>
      </c>
      <c r="AZ27" s="107" t="str">
        <f t="shared" si="96"/>
        <v>-</v>
      </c>
      <c r="BB27" s="107" t="str">
        <f t="shared" si="97"/>
        <v>-</v>
      </c>
      <c r="BC27" s="107" t="str">
        <f t="shared" si="98"/>
        <v>-</v>
      </c>
      <c r="BD27" s="107" t="str">
        <f t="shared" si="99"/>
        <v>-</v>
      </c>
      <c r="BE27" s="107" t="str">
        <f t="shared" si="100"/>
        <v>-</v>
      </c>
      <c r="BF27" s="107" t="str">
        <f t="shared" si="101"/>
        <v>-</v>
      </c>
      <c r="BG27" s="107" t="str">
        <f t="shared" si="102"/>
        <v>-</v>
      </c>
      <c r="BH27" s="107" t="str">
        <f t="shared" si="103"/>
        <v>-</v>
      </c>
      <c r="BI27" s="107" t="str">
        <f t="shared" si="104"/>
        <v>-</v>
      </c>
      <c r="BJ27" s="107" t="str">
        <f t="shared" si="105"/>
        <v>-</v>
      </c>
      <c r="BK27" s="107" t="str">
        <f t="shared" si="106"/>
        <v>-</v>
      </c>
      <c r="BL27" s="107" t="str">
        <f t="shared" si="107"/>
        <v>-</v>
      </c>
      <c r="BM27" s="107" t="str">
        <f t="shared" si="108"/>
        <v>-</v>
      </c>
      <c r="BO27" s="107" t="str">
        <f t="shared" si="109"/>
        <v>-</v>
      </c>
      <c r="BP27" s="107" t="str">
        <f t="shared" si="110"/>
        <v>-</v>
      </c>
      <c r="BQ27" s="107" t="str">
        <f t="shared" si="111"/>
        <v>-</v>
      </c>
      <c r="BR27" s="107" t="str">
        <f t="shared" si="112"/>
        <v>-</v>
      </c>
      <c r="BS27" s="107" t="str">
        <f t="shared" si="113"/>
        <v>-</v>
      </c>
      <c r="BT27" s="107" t="str">
        <f t="shared" si="114"/>
        <v>-</v>
      </c>
      <c r="BU27" s="107" t="str">
        <f t="shared" si="115"/>
        <v>-</v>
      </c>
      <c r="BV27" s="107" t="str">
        <f t="shared" si="116"/>
        <v>-</v>
      </c>
      <c r="BW27" s="107" t="str">
        <f t="shared" si="117"/>
        <v>-</v>
      </c>
      <c r="BX27" s="107" t="str">
        <f t="shared" si="118"/>
        <v>-</v>
      </c>
      <c r="BY27" s="107" t="str">
        <f t="shared" si="119"/>
        <v>-</v>
      </c>
      <c r="BZ27" s="107" t="str">
        <f t="shared" si="120"/>
        <v>-</v>
      </c>
      <c r="CB27" s="107"/>
      <c r="CC27" s="107"/>
      <c r="CD27" s="107">
        <v>2</v>
      </c>
      <c r="CE27" s="107">
        <v>2</v>
      </c>
      <c r="CF27" s="107"/>
      <c r="CG27" s="107"/>
      <c r="CH27" s="107"/>
      <c r="CI27" s="107"/>
      <c r="CJ27" s="107"/>
      <c r="CK27" s="107"/>
      <c r="CL27" s="107"/>
      <c r="CM27" s="107"/>
    </row>
    <row r="28" spans="1:91">
      <c r="A28" s="113">
        <v>6</v>
      </c>
      <c r="B28" t="s">
        <v>179</v>
      </c>
      <c r="C28" s="86"/>
      <c r="D28" s="86">
        <v>6</v>
      </c>
      <c r="E28" s="86"/>
      <c r="F28" s="86"/>
      <c r="G28" s="86"/>
      <c r="H28" s="106">
        <f t="shared" si="121"/>
        <v>44.444444444444443</v>
      </c>
      <c r="I28" s="92">
        <f t="shared" si="71"/>
        <v>54</v>
      </c>
      <c r="J28" s="92">
        <f t="shared" si="72"/>
        <v>24</v>
      </c>
      <c r="K28" s="92">
        <v>16</v>
      </c>
      <c r="L28" s="92">
        <v>8</v>
      </c>
      <c r="M28" s="92">
        <v>0</v>
      </c>
      <c r="N28" s="92">
        <v>30</v>
      </c>
      <c r="O28" s="92"/>
      <c r="P28" s="92"/>
      <c r="Q28" s="92"/>
      <c r="R28" s="92"/>
      <c r="S28" s="92"/>
      <c r="T28" s="92">
        <v>2</v>
      </c>
      <c r="U28" s="92"/>
      <c r="V28" s="92"/>
      <c r="W28" s="92"/>
      <c r="X28" s="92"/>
      <c r="Y28" s="92"/>
      <c r="Z28" s="92"/>
      <c r="AB28" s="115" t="str">
        <f t="shared" si="73"/>
        <v>-</v>
      </c>
      <c r="AC28" s="115" t="str">
        <f t="shared" si="74"/>
        <v>-</v>
      </c>
      <c r="AD28" s="115" t="str">
        <f t="shared" si="75"/>
        <v>-</v>
      </c>
      <c r="AE28" s="115" t="str">
        <f t="shared" si="76"/>
        <v>-</v>
      </c>
      <c r="AF28" s="115" t="str">
        <f t="shared" si="77"/>
        <v>-</v>
      </c>
      <c r="AG28" s="115" t="str">
        <f t="shared" si="78"/>
        <v>-</v>
      </c>
      <c r="AH28" s="115" t="str">
        <f t="shared" si="79"/>
        <v>-</v>
      </c>
      <c r="AI28" s="115" t="str">
        <f t="shared" si="80"/>
        <v>-</v>
      </c>
      <c r="AJ28" s="115" t="str">
        <f t="shared" si="81"/>
        <v>-</v>
      </c>
      <c r="AK28" s="115" t="str">
        <f t="shared" si="82"/>
        <v>-</v>
      </c>
      <c r="AL28" s="115" t="str">
        <f t="shared" si="83"/>
        <v>-</v>
      </c>
      <c r="AM28" s="115" t="str">
        <f t="shared" si="84"/>
        <v>-</v>
      </c>
      <c r="AO28" s="107" t="str">
        <f t="shared" si="85"/>
        <v>-</v>
      </c>
      <c r="AP28" s="107" t="str">
        <f t="shared" si="86"/>
        <v>-</v>
      </c>
      <c r="AQ28" s="107" t="str">
        <f t="shared" si="87"/>
        <v>-</v>
      </c>
      <c r="AR28" s="107" t="str">
        <f t="shared" si="88"/>
        <v>-</v>
      </c>
      <c r="AS28" s="107" t="str">
        <f t="shared" si="89"/>
        <v>-</v>
      </c>
      <c r="AT28" s="107">
        <f t="shared" si="90"/>
        <v>1</v>
      </c>
      <c r="AU28" s="107" t="str">
        <f t="shared" si="91"/>
        <v>-</v>
      </c>
      <c r="AV28" s="107" t="str">
        <f t="shared" si="92"/>
        <v>-</v>
      </c>
      <c r="AW28" s="107" t="str">
        <f t="shared" si="93"/>
        <v>-</v>
      </c>
      <c r="AX28" s="107" t="str">
        <f t="shared" si="94"/>
        <v>-</v>
      </c>
      <c r="AY28" s="107" t="str">
        <f t="shared" si="95"/>
        <v>-</v>
      </c>
      <c r="AZ28" s="107" t="str">
        <f t="shared" si="96"/>
        <v>-</v>
      </c>
      <c r="BB28" s="107" t="str">
        <f t="shared" si="97"/>
        <v>-</v>
      </c>
      <c r="BC28" s="107" t="str">
        <f t="shared" si="98"/>
        <v>-</v>
      </c>
      <c r="BD28" s="107" t="str">
        <f t="shared" si="99"/>
        <v>-</v>
      </c>
      <c r="BE28" s="107" t="str">
        <f t="shared" si="100"/>
        <v>-</v>
      </c>
      <c r="BF28" s="107" t="str">
        <f t="shared" si="101"/>
        <v>-</v>
      </c>
      <c r="BG28" s="107" t="str">
        <f t="shared" si="102"/>
        <v>-</v>
      </c>
      <c r="BH28" s="107" t="str">
        <f t="shared" si="103"/>
        <v>-</v>
      </c>
      <c r="BI28" s="107" t="str">
        <f t="shared" si="104"/>
        <v>-</v>
      </c>
      <c r="BJ28" s="107" t="str">
        <f t="shared" si="105"/>
        <v>-</v>
      </c>
      <c r="BK28" s="107" t="str">
        <f t="shared" si="106"/>
        <v>-</v>
      </c>
      <c r="BL28" s="107" t="str">
        <f t="shared" si="107"/>
        <v>-</v>
      </c>
      <c r="BM28" s="107" t="str">
        <f t="shared" si="108"/>
        <v>-</v>
      </c>
      <c r="BO28" s="107" t="str">
        <f t="shared" si="109"/>
        <v>-</v>
      </c>
      <c r="BP28" s="107" t="str">
        <f t="shared" si="110"/>
        <v>-</v>
      </c>
      <c r="BQ28" s="107" t="str">
        <f t="shared" si="111"/>
        <v>-</v>
      </c>
      <c r="BR28" s="107" t="str">
        <f t="shared" si="112"/>
        <v>-</v>
      </c>
      <c r="BS28" s="107" t="str">
        <f t="shared" si="113"/>
        <v>-</v>
      </c>
      <c r="BT28" s="107" t="str">
        <f t="shared" si="114"/>
        <v>-</v>
      </c>
      <c r="BU28" s="107" t="str">
        <f t="shared" si="115"/>
        <v>-</v>
      </c>
      <c r="BV28" s="107" t="str">
        <f t="shared" si="116"/>
        <v>-</v>
      </c>
      <c r="BW28" s="107" t="str">
        <f t="shared" si="117"/>
        <v>-</v>
      </c>
      <c r="BX28" s="107" t="str">
        <f t="shared" si="118"/>
        <v>-</v>
      </c>
      <c r="BY28" s="107" t="str">
        <f t="shared" si="119"/>
        <v>-</v>
      </c>
      <c r="BZ28" s="107" t="str">
        <f t="shared" si="120"/>
        <v>-</v>
      </c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</row>
    <row r="29" spans="1:91">
      <c r="A29" s="113">
        <v>7</v>
      </c>
      <c r="B29" s="82" t="s">
        <v>180</v>
      </c>
      <c r="C29" s="86"/>
      <c r="D29" s="86">
        <v>5</v>
      </c>
      <c r="E29" s="86"/>
      <c r="F29" s="86"/>
      <c r="G29" s="117"/>
      <c r="H29" s="106">
        <f t="shared" si="121"/>
        <v>44.444444444444443</v>
      </c>
      <c r="I29" s="92">
        <f t="shared" si="71"/>
        <v>54</v>
      </c>
      <c r="J29" s="92">
        <f t="shared" si="72"/>
        <v>24</v>
      </c>
      <c r="K29" s="92">
        <v>16</v>
      </c>
      <c r="L29" s="92"/>
      <c r="M29" s="92">
        <v>8</v>
      </c>
      <c r="N29" s="92">
        <v>30</v>
      </c>
      <c r="O29" s="92"/>
      <c r="P29" s="92"/>
      <c r="Q29" s="92"/>
      <c r="R29" s="92"/>
      <c r="S29" s="92">
        <v>3</v>
      </c>
      <c r="T29" s="92"/>
      <c r="U29" s="92"/>
      <c r="V29" s="92"/>
      <c r="W29" s="92"/>
      <c r="X29" s="92"/>
      <c r="Y29" s="92"/>
      <c r="Z29" s="92"/>
      <c r="AB29" s="115" t="str">
        <f t="shared" si="73"/>
        <v>-</v>
      </c>
      <c r="AC29" s="115" t="str">
        <f t="shared" si="74"/>
        <v>-</v>
      </c>
      <c r="AD29" s="115" t="str">
        <f t="shared" si="75"/>
        <v>-</v>
      </c>
      <c r="AE29" s="115" t="str">
        <f t="shared" si="76"/>
        <v>-</v>
      </c>
      <c r="AF29" s="115" t="str">
        <f t="shared" si="77"/>
        <v>-</v>
      </c>
      <c r="AG29" s="115" t="str">
        <f t="shared" si="78"/>
        <v>-</v>
      </c>
      <c r="AH29" s="115" t="str">
        <f t="shared" si="79"/>
        <v>-</v>
      </c>
      <c r="AI29" s="115" t="str">
        <f t="shared" si="80"/>
        <v>-</v>
      </c>
      <c r="AJ29" s="115" t="str">
        <f t="shared" si="81"/>
        <v>-</v>
      </c>
      <c r="AK29" s="115" t="str">
        <f t="shared" si="82"/>
        <v>-</v>
      </c>
      <c r="AL29" s="115" t="str">
        <f t="shared" si="83"/>
        <v>-</v>
      </c>
      <c r="AM29" s="115" t="str">
        <f t="shared" si="84"/>
        <v>-</v>
      </c>
      <c r="AO29" s="107" t="str">
        <f t="shared" si="85"/>
        <v>-</v>
      </c>
      <c r="AP29" s="107" t="str">
        <f t="shared" si="86"/>
        <v>-</v>
      </c>
      <c r="AQ29" s="107" t="str">
        <f t="shared" si="87"/>
        <v>-</v>
      </c>
      <c r="AR29" s="107" t="str">
        <f t="shared" si="88"/>
        <v>-</v>
      </c>
      <c r="AS29" s="107">
        <f t="shared" si="89"/>
        <v>1</v>
      </c>
      <c r="AT29" s="107" t="str">
        <f t="shared" si="90"/>
        <v>-</v>
      </c>
      <c r="AU29" s="107" t="str">
        <f t="shared" si="91"/>
        <v>-</v>
      </c>
      <c r="AV29" s="107" t="str">
        <f t="shared" si="92"/>
        <v>-</v>
      </c>
      <c r="AW29" s="107" t="str">
        <f t="shared" si="93"/>
        <v>-</v>
      </c>
      <c r="AX29" s="107" t="str">
        <f t="shared" si="94"/>
        <v>-</v>
      </c>
      <c r="AY29" s="107" t="str">
        <f t="shared" si="95"/>
        <v>-</v>
      </c>
      <c r="AZ29" s="107" t="str">
        <f t="shared" si="96"/>
        <v>-</v>
      </c>
      <c r="BB29" s="107" t="str">
        <f t="shared" si="97"/>
        <v>-</v>
      </c>
      <c r="BC29" s="107" t="str">
        <f t="shared" si="98"/>
        <v>-</v>
      </c>
      <c r="BD29" s="107" t="str">
        <f t="shared" si="99"/>
        <v>-</v>
      </c>
      <c r="BE29" s="107" t="str">
        <f t="shared" si="100"/>
        <v>-</v>
      </c>
      <c r="BF29" s="107" t="str">
        <f t="shared" si="101"/>
        <v>-</v>
      </c>
      <c r="BG29" s="107" t="str">
        <f t="shared" si="102"/>
        <v>-</v>
      </c>
      <c r="BH29" s="107" t="str">
        <f t="shared" si="103"/>
        <v>-</v>
      </c>
      <c r="BI29" s="107" t="str">
        <f t="shared" si="104"/>
        <v>-</v>
      </c>
      <c r="BJ29" s="107" t="str">
        <f t="shared" si="105"/>
        <v>-</v>
      </c>
      <c r="BK29" s="107" t="str">
        <f t="shared" si="106"/>
        <v>-</v>
      </c>
      <c r="BL29" s="107" t="str">
        <f t="shared" si="107"/>
        <v>-</v>
      </c>
      <c r="BM29" s="107" t="str">
        <f t="shared" si="108"/>
        <v>-</v>
      </c>
      <c r="BO29" s="107" t="str">
        <f t="shared" si="109"/>
        <v>-</v>
      </c>
      <c r="BP29" s="107" t="str">
        <f t="shared" si="110"/>
        <v>-</v>
      </c>
      <c r="BQ29" s="107" t="str">
        <f t="shared" si="111"/>
        <v>-</v>
      </c>
      <c r="BR29" s="107" t="str">
        <f t="shared" si="112"/>
        <v>-</v>
      </c>
      <c r="BS29" s="107" t="str">
        <f t="shared" si="113"/>
        <v>-</v>
      </c>
      <c r="BT29" s="107" t="str">
        <f t="shared" si="114"/>
        <v>-</v>
      </c>
      <c r="BU29" s="107" t="str">
        <f t="shared" si="115"/>
        <v>-</v>
      </c>
      <c r="BV29" s="107" t="str">
        <f t="shared" si="116"/>
        <v>-</v>
      </c>
      <c r="BW29" s="107" t="str">
        <f t="shared" si="117"/>
        <v>-</v>
      </c>
      <c r="BX29" s="107" t="str">
        <f t="shared" si="118"/>
        <v>-</v>
      </c>
      <c r="BY29" s="107" t="str">
        <f t="shared" si="119"/>
        <v>-</v>
      </c>
      <c r="BZ29" s="107" t="str">
        <f t="shared" si="120"/>
        <v>-</v>
      </c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</row>
    <row r="30" spans="1:91">
      <c r="A30" s="113">
        <v>8</v>
      </c>
      <c r="B30" s="92" t="s">
        <v>181</v>
      </c>
      <c r="C30" s="86">
        <v>11</v>
      </c>
      <c r="D30" s="86"/>
      <c r="E30" s="86"/>
      <c r="F30" s="86"/>
      <c r="G30" s="86"/>
      <c r="H30" s="106">
        <f t="shared" si="121"/>
        <v>59.259259259259252</v>
      </c>
      <c r="I30" s="92">
        <f t="shared" si="71"/>
        <v>54</v>
      </c>
      <c r="J30" s="92">
        <f t="shared" si="72"/>
        <v>32</v>
      </c>
      <c r="K30" s="92">
        <v>22</v>
      </c>
      <c r="L30" s="92">
        <v>6</v>
      </c>
      <c r="M30" s="92">
        <v>4</v>
      </c>
      <c r="N30" s="92">
        <v>22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>
        <v>4</v>
      </c>
      <c r="Z30" s="92"/>
      <c r="AB30" s="115" t="str">
        <f t="shared" si="73"/>
        <v>-</v>
      </c>
      <c r="AC30" s="115" t="str">
        <f t="shared" si="74"/>
        <v>-</v>
      </c>
      <c r="AD30" s="115" t="str">
        <f t="shared" si="75"/>
        <v>-</v>
      </c>
      <c r="AE30" s="115" t="str">
        <f t="shared" si="76"/>
        <v>-</v>
      </c>
      <c r="AF30" s="115" t="str">
        <f t="shared" si="77"/>
        <v>-</v>
      </c>
      <c r="AG30" s="115" t="str">
        <f t="shared" si="78"/>
        <v>-</v>
      </c>
      <c r="AH30" s="115" t="str">
        <f t="shared" si="79"/>
        <v>-</v>
      </c>
      <c r="AI30" s="115" t="str">
        <f t="shared" si="80"/>
        <v>-</v>
      </c>
      <c r="AJ30" s="115" t="str">
        <f t="shared" si="81"/>
        <v>-</v>
      </c>
      <c r="AK30" s="115" t="str">
        <f t="shared" si="82"/>
        <v>-</v>
      </c>
      <c r="AL30" s="115">
        <f t="shared" si="83"/>
        <v>1</v>
      </c>
      <c r="AM30" s="115" t="str">
        <f t="shared" si="84"/>
        <v>-</v>
      </c>
      <c r="AO30" s="107" t="str">
        <f t="shared" si="85"/>
        <v>-</v>
      </c>
      <c r="AP30" s="107" t="str">
        <f t="shared" si="86"/>
        <v>-</v>
      </c>
      <c r="AQ30" s="107" t="str">
        <f t="shared" si="87"/>
        <v>-</v>
      </c>
      <c r="AR30" s="107" t="str">
        <f t="shared" si="88"/>
        <v>-</v>
      </c>
      <c r="AS30" s="107" t="str">
        <f t="shared" si="89"/>
        <v>-</v>
      </c>
      <c r="AT30" s="107" t="str">
        <f t="shared" si="90"/>
        <v>-</v>
      </c>
      <c r="AU30" s="107" t="str">
        <f t="shared" si="91"/>
        <v>-</v>
      </c>
      <c r="AV30" s="107" t="str">
        <f t="shared" si="92"/>
        <v>-</v>
      </c>
      <c r="AW30" s="107" t="str">
        <f t="shared" si="93"/>
        <v>-</v>
      </c>
      <c r="AX30" s="107" t="str">
        <f t="shared" si="94"/>
        <v>-</v>
      </c>
      <c r="AY30" s="107" t="str">
        <f t="shared" si="95"/>
        <v>-</v>
      </c>
      <c r="AZ30" s="107" t="str">
        <f t="shared" si="96"/>
        <v>-</v>
      </c>
      <c r="BB30" s="107" t="str">
        <f t="shared" si="97"/>
        <v>-</v>
      </c>
      <c r="BC30" s="107" t="str">
        <f t="shared" si="98"/>
        <v>-</v>
      </c>
      <c r="BD30" s="107" t="str">
        <f t="shared" si="99"/>
        <v>-</v>
      </c>
      <c r="BE30" s="107" t="str">
        <f t="shared" si="100"/>
        <v>-</v>
      </c>
      <c r="BF30" s="107" t="str">
        <f t="shared" si="101"/>
        <v>-</v>
      </c>
      <c r="BG30" s="107" t="str">
        <f t="shared" si="102"/>
        <v>-</v>
      </c>
      <c r="BH30" s="107" t="str">
        <f t="shared" si="103"/>
        <v>-</v>
      </c>
      <c r="BI30" s="107" t="str">
        <f t="shared" si="104"/>
        <v>-</v>
      </c>
      <c r="BJ30" s="107" t="str">
        <f t="shared" si="105"/>
        <v>-</v>
      </c>
      <c r="BK30" s="107" t="str">
        <f t="shared" si="106"/>
        <v>-</v>
      </c>
      <c r="BL30" s="107" t="str">
        <f t="shared" si="107"/>
        <v>-</v>
      </c>
      <c r="BM30" s="107" t="str">
        <f t="shared" si="108"/>
        <v>-</v>
      </c>
      <c r="BO30" s="107" t="str">
        <f t="shared" si="109"/>
        <v>-</v>
      </c>
      <c r="BP30" s="107" t="str">
        <f t="shared" si="110"/>
        <v>-</v>
      </c>
      <c r="BQ30" s="107" t="str">
        <f t="shared" si="111"/>
        <v>-</v>
      </c>
      <c r="BR30" s="107" t="str">
        <f t="shared" si="112"/>
        <v>-</v>
      </c>
      <c r="BS30" s="107" t="str">
        <f t="shared" si="113"/>
        <v>-</v>
      </c>
      <c r="BT30" s="107" t="str">
        <f t="shared" si="114"/>
        <v>-</v>
      </c>
      <c r="BU30" s="107" t="str">
        <f t="shared" si="115"/>
        <v>-</v>
      </c>
      <c r="BV30" s="107" t="str">
        <f t="shared" si="116"/>
        <v>-</v>
      </c>
      <c r="BW30" s="107" t="str">
        <f t="shared" si="117"/>
        <v>-</v>
      </c>
      <c r="BX30" s="107" t="str">
        <f t="shared" si="118"/>
        <v>-</v>
      </c>
      <c r="BY30" s="107" t="str">
        <f t="shared" si="119"/>
        <v>-</v>
      </c>
      <c r="BZ30" s="107" t="str">
        <f t="shared" si="120"/>
        <v>-</v>
      </c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</row>
    <row r="31" spans="1:91">
      <c r="A31" s="113">
        <v>9</v>
      </c>
      <c r="B31" s="92" t="s">
        <v>182</v>
      </c>
      <c r="C31" s="86"/>
      <c r="D31" s="86">
        <v>8</v>
      </c>
      <c r="E31" s="86"/>
      <c r="F31" s="86"/>
      <c r="G31" s="86"/>
      <c r="H31" s="106">
        <f t="shared" si="121"/>
        <v>44.444444444444443</v>
      </c>
      <c r="I31" s="92">
        <f t="shared" si="71"/>
        <v>54</v>
      </c>
      <c r="J31" s="92">
        <f t="shared" si="72"/>
        <v>24</v>
      </c>
      <c r="K31" s="92">
        <v>16</v>
      </c>
      <c r="L31" s="92"/>
      <c r="M31" s="92">
        <v>8</v>
      </c>
      <c r="N31" s="92">
        <v>30</v>
      </c>
      <c r="O31" s="92"/>
      <c r="P31" s="92"/>
      <c r="Q31" s="92"/>
      <c r="R31" s="92"/>
      <c r="S31" s="92"/>
      <c r="T31" s="92"/>
      <c r="U31" s="92"/>
      <c r="V31" s="92">
        <v>3</v>
      </c>
      <c r="W31" s="92"/>
      <c r="X31" s="92"/>
      <c r="Y31" s="92"/>
      <c r="Z31" s="92"/>
      <c r="AB31" s="115" t="str">
        <f t="shared" si="73"/>
        <v>-</v>
      </c>
      <c r="AC31" s="115" t="str">
        <f t="shared" si="74"/>
        <v>-</v>
      </c>
      <c r="AD31" s="115" t="str">
        <f t="shared" si="75"/>
        <v>-</v>
      </c>
      <c r="AE31" s="115" t="str">
        <f t="shared" si="76"/>
        <v>-</v>
      </c>
      <c r="AF31" s="115" t="str">
        <f t="shared" si="77"/>
        <v>-</v>
      </c>
      <c r="AG31" s="115" t="str">
        <f t="shared" si="78"/>
        <v>-</v>
      </c>
      <c r="AH31" s="115" t="str">
        <f t="shared" si="79"/>
        <v>-</v>
      </c>
      <c r="AI31" s="115" t="str">
        <f t="shared" si="80"/>
        <v>-</v>
      </c>
      <c r="AJ31" s="115" t="str">
        <f t="shared" si="81"/>
        <v>-</v>
      </c>
      <c r="AK31" s="115" t="str">
        <f t="shared" si="82"/>
        <v>-</v>
      </c>
      <c r="AL31" s="115" t="str">
        <f t="shared" si="83"/>
        <v>-</v>
      </c>
      <c r="AM31" s="115" t="str">
        <f t="shared" si="84"/>
        <v>-</v>
      </c>
      <c r="AO31" s="107" t="str">
        <f t="shared" si="85"/>
        <v>-</v>
      </c>
      <c r="AP31" s="107" t="str">
        <f t="shared" si="86"/>
        <v>-</v>
      </c>
      <c r="AQ31" s="107" t="str">
        <f t="shared" si="87"/>
        <v>-</v>
      </c>
      <c r="AR31" s="107" t="str">
        <f t="shared" si="88"/>
        <v>-</v>
      </c>
      <c r="AS31" s="107" t="str">
        <f t="shared" si="89"/>
        <v>-</v>
      </c>
      <c r="AT31" s="107" t="str">
        <f t="shared" si="90"/>
        <v>-</v>
      </c>
      <c r="AU31" s="107" t="str">
        <f t="shared" si="91"/>
        <v>-</v>
      </c>
      <c r="AV31" s="107">
        <f t="shared" si="92"/>
        <v>1</v>
      </c>
      <c r="AW31" s="107" t="str">
        <f t="shared" si="93"/>
        <v>-</v>
      </c>
      <c r="AX31" s="107" t="str">
        <f t="shared" si="94"/>
        <v>-</v>
      </c>
      <c r="AY31" s="107" t="str">
        <f t="shared" si="95"/>
        <v>-</v>
      </c>
      <c r="AZ31" s="107" t="str">
        <f t="shared" si="96"/>
        <v>-</v>
      </c>
      <c r="BB31" s="107" t="str">
        <f t="shared" si="97"/>
        <v>-</v>
      </c>
      <c r="BC31" s="107" t="str">
        <f t="shared" si="98"/>
        <v>-</v>
      </c>
      <c r="BD31" s="107" t="str">
        <f t="shared" si="99"/>
        <v>-</v>
      </c>
      <c r="BE31" s="107" t="str">
        <f t="shared" si="100"/>
        <v>-</v>
      </c>
      <c r="BF31" s="107" t="str">
        <f t="shared" si="101"/>
        <v>-</v>
      </c>
      <c r="BG31" s="107" t="str">
        <f t="shared" si="102"/>
        <v>-</v>
      </c>
      <c r="BH31" s="107" t="str">
        <f t="shared" si="103"/>
        <v>-</v>
      </c>
      <c r="BI31" s="107" t="str">
        <f t="shared" si="104"/>
        <v>-</v>
      </c>
      <c r="BJ31" s="107" t="str">
        <f t="shared" si="105"/>
        <v>-</v>
      </c>
      <c r="BK31" s="107" t="str">
        <f t="shared" si="106"/>
        <v>-</v>
      </c>
      <c r="BL31" s="107" t="str">
        <f t="shared" si="107"/>
        <v>-</v>
      </c>
      <c r="BM31" s="107" t="str">
        <f t="shared" si="108"/>
        <v>-</v>
      </c>
      <c r="BO31" s="107" t="str">
        <f t="shared" si="109"/>
        <v>-</v>
      </c>
      <c r="BP31" s="107" t="str">
        <f t="shared" si="110"/>
        <v>-</v>
      </c>
      <c r="BQ31" s="107" t="str">
        <f t="shared" si="111"/>
        <v>-</v>
      </c>
      <c r="BR31" s="107" t="str">
        <f t="shared" si="112"/>
        <v>-</v>
      </c>
      <c r="BS31" s="107" t="str">
        <f t="shared" si="113"/>
        <v>-</v>
      </c>
      <c r="BT31" s="107" t="str">
        <f t="shared" si="114"/>
        <v>-</v>
      </c>
      <c r="BU31" s="107" t="str">
        <f t="shared" si="115"/>
        <v>-</v>
      </c>
      <c r="BV31" s="107" t="str">
        <f t="shared" si="116"/>
        <v>-</v>
      </c>
      <c r="BW31" s="107" t="str">
        <f t="shared" si="117"/>
        <v>-</v>
      </c>
      <c r="BX31" s="107" t="str">
        <f t="shared" si="118"/>
        <v>-</v>
      </c>
      <c r="BY31" s="107" t="str">
        <f t="shared" si="119"/>
        <v>-</v>
      </c>
      <c r="BZ31" s="107" t="str">
        <f t="shared" si="120"/>
        <v>-</v>
      </c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</row>
    <row r="32" spans="1:91">
      <c r="A32" s="83">
        <v>3</v>
      </c>
      <c r="B32" s="83" t="s">
        <v>183</v>
      </c>
      <c r="C32" s="83"/>
      <c r="D32" s="83"/>
      <c r="E32" s="83"/>
      <c r="F32" s="83"/>
      <c r="G32" s="83">
        <f>SUM(G33:G55)</f>
        <v>0</v>
      </c>
      <c r="H32" s="111">
        <f t="shared" si="121"/>
        <v>53.021442495126706</v>
      </c>
      <c r="I32" s="83">
        <f t="shared" ref="I32:Z32" si="122">SUM(I33:I55)</f>
        <v>2052</v>
      </c>
      <c r="J32" s="83">
        <f t="shared" si="122"/>
        <v>1088</v>
      </c>
      <c r="K32" s="83">
        <f t="shared" si="122"/>
        <v>608</v>
      </c>
      <c r="L32" s="83">
        <f t="shared" si="122"/>
        <v>206</v>
      </c>
      <c r="M32" s="83">
        <f t="shared" si="122"/>
        <v>342</v>
      </c>
      <c r="N32" s="83">
        <f t="shared" si="122"/>
        <v>894</v>
      </c>
      <c r="O32" s="83">
        <f t="shared" si="122"/>
        <v>6</v>
      </c>
      <c r="P32" s="83">
        <f t="shared" si="122"/>
        <v>6</v>
      </c>
      <c r="Q32" s="83">
        <f t="shared" si="122"/>
        <v>4</v>
      </c>
      <c r="R32" s="83">
        <f t="shared" si="122"/>
        <v>3</v>
      </c>
      <c r="S32" s="83">
        <f t="shared" si="122"/>
        <v>7</v>
      </c>
      <c r="T32" s="83">
        <f t="shared" si="122"/>
        <v>24</v>
      </c>
      <c r="U32" s="83">
        <f t="shared" si="122"/>
        <v>7</v>
      </c>
      <c r="V32" s="83">
        <f t="shared" si="122"/>
        <v>10</v>
      </c>
      <c r="W32" s="83">
        <f t="shared" si="122"/>
        <v>12</v>
      </c>
      <c r="X32" s="83">
        <f t="shared" si="122"/>
        <v>7</v>
      </c>
      <c r="Y32" s="83">
        <f t="shared" si="122"/>
        <v>10</v>
      </c>
      <c r="Z32" s="83">
        <f t="shared" si="122"/>
        <v>2</v>
      </c>
      <c r="AB32" s="112">
        <f t="shared" ref="AB32:AM32" si="123">SUM(AB33:AB55)</f>
        <v>1</v>
      </c>
      <c r="AC32" s="112">
        <f t="shared" si="123"/>
        <v>1</v>
      </c>
      <c r="AD32" s="112">
        <f t="shared" si="123"/>
        <v>1</v>
      </c>
      <c r="AE32" s="112">
        <f t="shared" si="123"/>
        <v>1</v>
      </c>
      <c r="AF32" s="112">
        <f t="shared" si="123"/>
        <v>0</v>
      </c>
      <c r="AG32" s="112">
        <f t="shared" si="123"/>
        <v>2</v>
      </c>
      <c r="AH32" s="112">
        <f t="shared" si="123"/>
        <v>1</v>
      </c>
      <c r="AI32" s="112">
        <f t="shared" si="123"/>
        <v>0</v>
      </c>
      <c r="AJ32" s="112">
        <f t="shared" si="123"/>
        <v>2</v>
      </c>
      <c r="AK32" s="112">
        <f t="shared" si="123"/>
        <v>1</v>
      </c>
      <c r="AL32" s="112">
        <f t="shared" si="123"/>
        <v>0</v>
      </c>
      <c r="AM32" s="112">
        <f t="shared" si="123"/>
        <v>0</v>
      </c>
      <c r="AO32" s="112">
        <f t="shared" ref="AO32:AZ32" si="124">SUM(AO33:AO55)</f>
        <v>2</v>
      </c>
      <c r="AP32" s="112">
        <f t="shared" si="124"/>
        <v>1</v>
      </c>
      <c r="AQ32" s="112">
        <f t="shared" si="124"/>
        <v>1</v>
      </c>
      <c r="AR32" s="112">
        <f t="shared" si="124"/>
        <v>1</v>
      </c>
      <c r="AS32" s="112">
        <f t="shared" si="124"/>
        <v>0</v>
      </c>
      <c r="AT32" s="112">
        <f t="shared" si="124"/>
        <v>4</v>
      </c>
      <c r="AU32" s="112">
        <f t="shared" si="124"/>
        <v>1</v>
      </c>
      <c r="AV32" s="112">
        <f t="shared" si="124"/>
        <v>2</v>
      </c>
      <c r="AW32" s="112">
        <f t="shared" si="124"/>
        <v>1</v>
      </c>
      <c r="AX32" s="112">
        <f t="shared" si="124"/>
        <v>2</v>
      </c>
      <c r="AY32" s="112">
        <f t="shared" si="124"/>
        <v>3</v>
      </c>
      <c r="AZ32" s="112">
        <f t="shared" si="124"/>
        <v>1</v>
      </c>
      <c r="BB32" s="112">
        <f t="shared" ref="BB32:BM32" si="125">SUM(BB33:BB55)</f>
        <v>0</v>
      </c>
      <c r="BC32" s="112">
        <f t="shared" si="125"/>
        <v>0</v>
      </c>
      <c r="BD32" s="112">
        <f t="shared" si="125"/>
        <v>0</v>
      </c>
      <c r="BE32" s="112">
        <f t="shared" si="125"/>
        <v>0</v>
      </c>
      <c r="BF32" s="112">
        <f t="shared" si="125"/>
        <v>0</v>
      </c>
      <c r="BG32" s="112">
        <f t="shared" si="125"/>
        <v>0</v>
      </c>
      <c r="BH32" s="112">
        <f t="shared" si="125"/>
        <v>0</v>
      </c>
      <c r="BI32" s="112">
        <f t="shared" si="125"/>
        <v>0</v>
      </c>
      <c r="BJ32" s="112">
        <f t="shared" si="125"/>
        <v>1</v>
      </c>
      <c r="BK32" s="112">
        <f t="shared" si="125"/>
        <v>0</v>
      </c>
      <c r="BL32" s="112">
        <f t="shared" si="125"/>
        <v>0</v>
      </c>
      <c r="BM32" s="112">
        <f t="shared" si="125"/>
        <v>0</v>
      </c>
      <c r="BO32" s="112">
        <f t="shared" ref="BO32:BZ32" si="126">SUM(BO33:BO55)</f>
        <v>0</v>
      </c>
      <c r="BP32" s="112">
        <f t="shared" si="126"/>
        <v>0</v>
      </c>
      <c r="BQ32" s="112">
        <f t="shared" si="126"/>
        <v>0</v>
      </c>
      <c r="BR32" s="112">
        <f t="shared" si="126"/>
        <v>1</v>
      </c>
      <c r="BS32" s="112">
        <f t="shared" si="126"/>
        <v>0</v>
      </c>
      <c r="BT32" s="112">
        <f t="shared" si="126"/>
        <v>2</v>
      </c>
      <c r="BU32" s="112">
        <f t="shared" si="126"/>
        <v>1</v>
      </c>
      <c r="BV32" s="112">
        <f t="shared" si="126"/>
        <v>1</v>
      </c>
      <c r="BW32" s="112">
        <f t="shared" si="126"/>
        <v>1</v>
      </c>
      <c r="BX32" s="112">
        <f t="shared" si="126"/>
        <v>0</v>
      </c>
      <c r="BY32" s="112">
        <f t="shared" si="126"/>
        <v>0</v>
      </c>
      <c r="BZ32" s="112">
        <f t="shared" si="126"/>
        <v>0</v>
      </c>
      <c r="CA32" s="118"/>
      <c r="CB32" s="112">
        <f t="shared" ref="CB32:CM32" si="127">SUM(CB33:CB55)</f>
        <v>4</v>
      </c>
      <c r="CC32" s="112">
        <f t="shared" si="127"/>
        <v>2</v>
      </c>
      <c r="CD32" s="112">
        <f t="shared" si="127"/>
        <v>2</v>
      </c>
      <c r="CE32" s="112">
        <f t="shared" si="127"/>
        <v>0</v>
      </c>
      <c r="CF32" s="112">
        <f t="shared" si="127"/>
        <v>0</v>
      </c>
      <c r="CG32" s="112">
        <f t="shared" si="127"/>
        <v>0</v>
      </c>
      <c r="CH32" s="112">
        <f t="shared" si="127"/>
        <v>0</v>
      </c>
      <c r="CI32" s="112">
        <f t="shared" si="127"/>
        <v>0</v>
      </c>
      <c r="CJ32" s="112">
        <f t="shared" si="127"/>
        <v>0</v>
      </c>
      <c r="CK32" s="112">
        <f t="shared" si="127"/>
        <v>0</v>
      </c>
      <c r="CL32" s="112">
        <f t="shared" si="127"/>
        <v>0</v>
      </c>
      <c r="CM32" s="112">
        <f t="shared" si="127"/>
        <v>0</v>
      </c>
    </row>
    <row r="33" spans="1:91">
      <c r="A33" s="119">
        <v>1</v>
      </c>
      <c r="B33" s="92" t="s">
        <v>184</v>
      </c>
      <c r="C33" s="86"/>
      <c r="D33" s="86">
        <v>1</v>
      </c>
      <c r="E33" s="86"/>
      <c r="F33" s="86"/>
      <c r="G33" s="86"/>
      <c r="H33" s="106">
        <f t="shared" si="121"/>
        <v>51.851851851851848</v>
      </c>
      <c r="I33" s="92">
        <f t="shared" ref="I33:I40" si="128">J33+N33</f>
        <v>27</v>
      </c>
      <c r="J33" s="92">
        <f t="shared" ref="J33:J55" si="129">O33*O$6+P33*P$6+Q33*Q$6+R33*R$6+S33*S$6+T33*T$6+U33*U$6+V33*V$6+W33*W$6+X33*X$6+Y33*Y$6+Z33*Z$6</f>
        <v>14</v>
      </c>
      <c r="K33" s="92">
        <v>14</v>
      </c>
      <c r="L33" s="92"/>
      <c r="M33" s="92"/>
      <c r="N33" s="92">
        <v>13</v>
      </c>
      <c r="O33" s="92">
        <v>1</v>
      </c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B33" s="115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15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15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15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15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15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15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15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15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15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15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15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107">
        <f t="shared" ref="AO33:AO55" si="142">IF(ISERROR(SEARCH(AO$7,$D33,1)),"-",IF(COUNTIF($D33,AO$7)=1,1,IF(ISERROR(SEARCH(CONCATENATE(AO$7,","),$D33,1)),IF(ISERROR(SEARCH(CONCATENATE(",",AO$7),$D33,1)),"-",1),1)))</f>
        <v>1</v>
      </c>
      <c r="AP33" s="107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107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107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107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107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107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107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107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107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107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107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107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107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107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107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107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107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107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107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107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107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107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107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107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107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107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107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107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107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107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107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107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107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107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107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</row>
    <row r="34" spans="1:91">
      <c r="A34" s="119">
        <v>2</v>
      </c>
      <c r="B34" s="92" t="s">
        <v>185</v>
      </c>
      <c r="C34" s="86"/>
      <c r="D34" s="86">
        <v>6</v>
      </c>
      <c r="E34" s="86"/>
      <c r="F34" s="86"/>
      <c r="G34" s="86"/>
      <c r="H34" s="106">
        <f t="shared" si="121"/>
        <v>44.444444444444443</v>
      </c>
      <c r="I34" s="92">
        <f t="shared" si="128"/>
        <v>54</v>
      </c>
      <c r="J34" s="92">
        <f t="shared" si="129"/>
        <v>24</v>
      </c>
      <c r="K34" s="92">
        <v>14</v>
      </c>
      <c r="L34" s="92">
        <v>10</v>
      </c>
      <c r="M34" s="92"/>
      <c r="N34" s="92">
        <v>30</v>
      </c>
      <c r="O34" s="92"/>
      <c r="P34" s="92"/>
      <c r="Q34" s="92"/>
      <c r="R34" s="92"/>
      <c r="S34" s="92"/>
      <c r="T34" s="92">
        <v>2</v>
      </c>
      <c r="U34" s="92"/>
      <c r="V34" s="92"/>
      <c r="W34" s="92"/>
      <c r="X34" s="92"/>
      <c r="Y34" s="92"/>
      <c r="Z34" s="92"/>
      <c r="AB34" s="115" t="str">
        <f t="shared" si="130"/>
        <v>-</v>
      </c>
      <c r="AC34" s="115" t="str">
        <f t="shared" si="131"/>
        <v>-</v>
      </c>
      <c r="AD34" s="115" t="str">
        <f t="shared" si="132"/>
        <v>-</v>
      </c>
      <c r="AE34" s="115" t="str">
        <f t="shared" si="133"/>
        <v>-</v>
      </c>
      <c r="AF34" s="115" t="str">
        <f t="shared" si="134"/>
        <v>-</v>
      </c>
      <c r="AG34" s="115" t="str">
        <f t="shared" si="135"/>
        <v>-</v>
      </c>
      <c r="AH34" s="115" t="str">
        <f t="shared" si="136"/>
        <v>-</v>
      </c>
      <c r="AI34" s="115" t="str">
        <f t="shared" si="137"/>
        <v>-</v>
      </c>
      <c r="AJ34" s="115" t="str">
        <f t="shared" si="138"/>
        <v>-</v>
      </c>
      <c r="AK34" s="115" t="str">
        <f t="shared" si="139"/>
        <v>-</v>
      </c>
      <c r="AL34" s="115" t="str">
        <f t="shared" si="140"/>
        <v>-</v>
      </c>
      <c r="AM34" s="115" t="str">
        <f t="shared" si="141"/>
        <v>-</v>
      </c>
      <c r="AO34" s="107" t="str">
        <f t="shared" si="142"/>
        <v>-</v>
      </c>
      <c r="AP34" s="107" t="str">
        <f t="shared" si="143"/>
        <v>-</v>
      </c>
      <c r="AQ34" s="107" t="str">
        <f t="shared" si="144"/>
        <v>-</v>
      </c>
      <c r="AR34" s="107" t="str">
        <f t="shared" si="145"/>
        <v>-</v>
      </c>
      <c r="AS34" s="107" t="str">
        <f t="shared" si="146"/>
        <v>-</v>
      </c>
      <c r="AT34" s="107">
        <f t="shared" si="147"/>
        <v>1</v>
      </c>
      <c r="AU34" s="107" t="str">
        <f t="shared" si="148"/>
        <v>-</v>
      </c>
      <c r="AV34" s="107" t="str">
        <f t="shared" si="149"/>
        <v>-</v>
      </c>
      <c r="AW34" s="107" t="str">
        <f t="shared" si="150"/>
        <v>-</v>
      </c>
      <c r="AX34" s="107" t="str">
        <f t="shared" si="151"/>
        <v>-</v>
      </c>
      <c r="AY34" s="107" t="str">
        <f t="shared" si="152"/>
        <v>-</v>
      </c>
      <c r="AZ34" s="107" t="str">
        <f t="shared" si="153"/>
        <v>-</v>
      </c>
      <c r="BB34" s="107" t="str">
        <f t="shared" si="154"/>
        <v>-</v>
      </c>
      <c r="BC34" s="107" t="str">
        <f t="shared" si="155"/>
        <v>-</v>
      </c>
      <c r="BD34" s="107" t="str">
        <f t="shared" si="156"/>
        <v>-</v>
      </c>
      <c r="BE34" s="107" t="str">
        <f t="shared" si="157"/>
        <v>-</v>
      </c>
      <c r="BF34" s="107" t="str">
        <f t="shared" si="158"/>
        <v>-</v>
      </c>
      <c r="BG34" s="107" t="str">
        <f t="shared" si="159"/>
        <v>-</v>
      </c>
      <c r="BH34" s="107" t="str">
        <f t="shared" si="160"/>
        <v>-</v>
      </c>
      <c r="BI34" s="107" t="str">
        <f t="shared" si="161"/>
        <v>-</v>
      </c>
      <c r="BJ34" s="107" t="str">
        <f t="shared" si="162"/>
        <v>-</v>
      </c>
      <c r="BK34" s="107" t="str">
        <f t="shared" si="163"/>
        <v>-</v>
      </c>
      <c r="BL34" s="107" t="str">
        <f t="shared" si="164"/>
        <v>-</v>
      </c>
      <c r="BM34" s="107" t="str">
        <f t="shared" si="165"/>
        <v>-</v>
      </c>
      <c r="BO34" s="107" t="str">
        <f t="shared" si="166"/>
        <v>-</v>
      </c>
      <c r="BP34" s="107" t="str">
        <f t="shared" si="167"/>
        <v>-</v>
      </c>
      <c r="BQ34" s="107" t="str">
        <f t="shared" si="168"/>
        <v>-</v>
      </c>
      <c r="BR34" s="107" t="str">
        <f t="shared" si="169"/>
        <v>-</v>
      </c>
      <c r="BS34" s="107" t="str">
        <f t="shared" si="170"/>
        <v>-</v>
      </c>
      <c r="BT34" s="107" t="str">
        <f t="shared" si="171"/>
        <v>-</v>
      </c>
      <c r="BU34" s="107" t="str">
        <f t="shared" si="172"/>
        <v>-</v>
      </c>
      <c r="BV34" s="107" t="str">
        <f t="shared" si="173"/>
        <v>-</v>
      </c>
      <c r="BW34" s="107" t="str">
        <f t="shared" si="174"/>
        <v>-</v>
      </c>
      <c r="BX34" s="107" t="str">
        <f t="shared" si="175"/>
        <v>-</v>
      </c>
      <c r="BY34" s="107" t="str">
        <f t="shared" si="176"/>
        <v>-</v>
      </c>
      <c r="BZ34" s="107" t="str">
        <f t="shared" si="177"/>
        <v>-</v>
      </c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</row>
    <row r="35" spans="1:91">
      <c r="A35" s="119">
        <v>3</v>
      </c>
      <c r="B35" s="92" t="s">
        <v>186</v>
      </c>
      <c r="C35" s="86">
        <v>4.5999999999999996</v>
      </c>
      <c r="D35" s="86"/>
      <c r="E35" s="86"/>
      <c r="F35" s="86">
        <v>4.5999999999999996</v>
      </c>
      <c r="G35" s="86"/>
      <c r="H35" s="106">
        <f t="shared" si="121"/>
        <v>62.43386243386243</v>
      </c>
      <c r="I35" s="92">
        <f t="shared" si="128"/>
        <v>189</v>
      </c>
      <c r="J35" s="92">
        <f t="shared" si="129"/>
        <v>118</v>
      </c>
      <c r="K35" s="92">
        <v>62</v>
      </c>
      <c r="L35" s="92">
        <v>26</v>
      </c>
      <c r="M35" s="92">
        <v>30</v>
      </c>
      <c r="N35" s="92">
        <v>71</v>
      </c>
      <c r="O35" s="92"/>
      <c r="P35" s="92"/>
      <c r="Q35" s="92"/>
      <c r="R35" s="92">
        <v>3</v>
      </c>
      <c r="S35" s="92">
        <v>5</v>
      </c>
      <c r="T35" s="92">
        <v>3</v>
      </c>
      <c r="U35" s="92"/>
      <c r="V35" s="92"/>
      <c r="W35" s="92"/>
      <c r="X35" s="92"/>
      <c r="Y35" s="92"/>
      <c r="Z35" s="92"/>
      <c r="AB35" s="115" t="str">
        <f t="shared" si="130"/>
        <v>-</v>
      </c>
      <c r="AC35" s="115" t="str">
        <f t="shared" si="131"/>
        <v>-</v>
      </c>
      <c r="AD35" s="115" t="str">
        <f t="shared" si="132"/>
        <v>-</v>
      </c>
      <c r="AE35" s="115">
        <f t="shared" si="133"/>
        <v>1</v>
      </c>
      <c r="AF35" s="115" t="str">
        <f t="shared" si="134"/>
        <v>-</v>
      </c>
      <c r="AG35" s="115">
        <f t="shared" si="135"/>
        <v>1</v>
      </c>
      <c r="AH35" s="115" t="str">
        <f t="shared" si="136"/>
        <v>-</v>
      </c>
      <c r="AI35" s="115" t="str">
        <f t="shared" si="137"/>
        <v>-</v>
      </c>
      <c r="AJ35" s="115" t="str">
        <f t="shared" si="138"/>
        <v>-</v>
      </c>
      <c r="AK35" s="115" t="str">
        <f t="shared" si="139"/>
        <v>-</v>
      </c>
      <c r="AL35" s="115" t="str">
        <f t="shared" si="140"/>
        <v>-</v>
      </c>
      <c r="AM35" s="115" t="str">
        <f t="shared" si="141"/>
        <v>-</v>
      </c>
      <c r="AO35" s="107" t="str">
        <f t="shared" si="142"/>
        <v>-</v>
      </c>
      <c r="AP35" s="107" t="str">
        <f t="shared" si="143"/>
        <v>-</v>
      </c>
      <c r="AQ35" s="107" t="str">
        <f t="shared" si="144"/>
        <v>-</v>
      </c>
      <c r="AR35" s="107" t="str">
        <f t="shared" si="145"/>
        <v>-</v>
      </c>
      <c r="AS35" s="107" t="str">
        <f t="shared" si="146"/>
        <v>-</v>
      </c>
      <c r="AT35" s="107" t="str">
        <f t="shared" si="147"/>
        <v>-</v>
      </c>
      <c r="AU35" s="107" t="str">
        <f t="shared" si="148"/>
        <v>-</v>
      </c>
      <c r="AV35" s="107" t="str">
        <f t="shared" si="149"/>
        <v>-</v>
      </c>
      <c r="AW35" s="107" t="str">
        <f t="shared" si="150"/>
        <v>-</v>
      </c>
      <c r="AX35" s="107" t="str">
        <f t="shared" si="151"/>
        <v>-</v>
      </c>
      <c r="AY35" s="107" t="str">
        <f t="shared" si="152"/>
        <v>-</v>
      </c>
      <c r="AZ35" s="107" t="str">
        <f t="shared" si="153"/>
        <v>-</v>
      </c>
      <c r="BB35" s="107" t="str">
        <f t="shared" si="154"/>
        <v>-</v>
      </c>
      <c r="BC35" s="107" t="str">
        <f t="shared" si="155"/>
        <v>-</v>
      </c>
      <c r="BD35" s="107" t="str">
        <f t="shared" si="156"/>
        <v>-</v>
      </c>
      <c r="BE35" s="107" t="str">
        <f t="shared" si="157"/>
        <v>-</v>
      </c>
      <c r="BF35" s="107" t="str">
        <f t="shared" si="158"/>
        <v>-</v>
      </c>
      <c r="BG35" s="107" t="str">
        <f t="shared" si="159"/>
        <v>-</v>
      </c>
      <c r="BH35" s="107" t="str">
        <f t="shared" si="160"/>
        <v>-</v>
      </c>
      <c r="BI35" s="107" t="str">
        <f t="shared" si="161"/>
        <v>-</v>
      </c>
      <c r="BJ35" s="107" t="str">
        <f t="shared" si="162"/>
        <v>-</v>
      </c>
      <c r="BK35" s="107" t="str">
        <f t="shared" si="163"/>
        <v>-</v>
      </c>
      <c r="BL35" s="107" t="str">
        <f t="shared" si="164"/>
        <v>-</v>
      </c>
      <c r="BM35" s="107" t="str">
        <f t="shared" si="165"/>
        <v>-</v>
      </c>
      <c r="BO35" s="107" t="str">
        <f t="shared" si="166"/>
        <v>-</v>
      </c>
      <c r="BP35" s="107" t="str">
        <f t="shared" si="167"/>
        <v>-</v>
      </c>
      <c r="BQ35" s="107" t="str">
        <f t="shared" si="168"/>
        <v>-</v>
      </c>
      <c r="BR35" s="107">
        <f t="shared" si="169"/>
        <v>1</v>
      </c>
      <c r="BS35" s="107" t="str">
        <f t="shared" si="170"/>
        <v>-</v>
      </c>
      <c r="BT35" s="107">
        <f t="shared" si="171"/>
        <v>1</v>
      </c>
      <c r="BU35" s="107" t="str">
        <f t="shared" si="172"/>
        <v>-</v>
      </c>
      <c r="BV35" s="107" t="str">
        <f t="shared" si="173"/>
        <v>-</v>
      </c>
      <c r="BW35" s="107" t="str">
        <f t="shared" si="174"/>
        <v>-</v>
      </c>
      <c r="BX35" s="107" t="str">
        <f t="shared" si="175"/>
        <v>-</v>
      </c>
      <c r="BY35" s="107" t="str">
        <f t="shared" si="176"/>
        <v>-</v>
      </c>
      <c r="BZ35" s="107" t="str">
        <f t="shared" si="177"/>
        <v>-</v>
      </c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</row>
    <row r="36" spans="1:91">
      <c r="A36" s="119">
        <v>4</v>
      </c>
      <c r="B36" s="92" t="s">
        <v>187</v>
      </c>
      <c r="C36" s="86">
        <v>7</v>
      </c>
      <c r="D36" s="86"/>
      <c r="E36" s="86"/>
      <c r="F36" s="86">
        <v>7</v>
      </c>
      <c r="G36" s="86"/>
      <c r="H36" s="106">
        <f t="shared" si="121"/>
        <v>64.81481481481481</v>
      </c>
      <c r="I36" s="92">
        <f t="shared" si="128"/>
        <v>108</v>
      </c>
      <c r="J36" s="92">
        <f t="shared" si="129"/>
        <v>70</v>
      </c>
      <c r="K36" s="92">
        <v>36</v>
      </c>
      <c r="L36" s="92"/>
      <c r="M36" s="92">
        <v>34</v>
      </c>
      <c r="N36" s="92">
        <v>38</v>
      </c>
      <c r="O36" s="92"/>
      <c r="P36" s="92"/>
      <c r="Q36" s="92"/>
      <c r="R36" s="92"/>
      <c r="S36" s="92"/>
      <c r="T36" s="92"/>
      <c r="U36" s="92">
        <v>5</v>
      </c>
      <c r="V36" s="92"/>
      <c r="W36" s="92"/>
      <c r="X36" s="92"/>
      <c r="Y36" s="92"/>
      <c r="Z36" s="92"/>
      <c r="AB36" s="115" t="str">
        <f t="shared" si="130"/>
        <v>-</v>
      </c>
      <c r="AC36" s="115" t="str">
        <f t="shared" si="131"/>
        <v>-</v>
      </c>
      <c r="AD36" s="115" t="str">
        <f t="shared" si="132"/>
        <v>-</v>
      </c>
      <c r="AE36" s="115" t="str">
        <f t="shared" si="133"/>
        <v>-</v>
      </c>
      <c r="AF36" s="115" t="str">
        <f t="shared" si="134"/>
        <v>-</v>
      </c>
      <c r="AG36" s="115" t="str">
        <f t="shared" si="135"/>
        <v>-</v>
      </c>
      <c r="AH36" s="115">
        <f t="shared" si="136"/>
        <v>1</v>
      </c>
      <c r="AI36" s="115" t="str">
        <f t="shared" si="137"/>
        <v>-</v>
      </c>
      <c r="AJ36" s="115" t="str">
        <f t="shared" si="138"/>
        <v>-</v>
      </c>
      <c r="AK36" s="115" t="str">
        <f t="shared" si="139"/>
        <v>-</v>
      </c>
      <c r="AL36" s="115" t="str">
        <f t="shared" si="140"/>
        <v>-</v>
      </c>
      <c r="AM36" s="115" t="str">
        <f t="shared" si="141"/>
        <v>-</v>
      </c>
      <c r="AO36" s="107" t="str">
        <f t="shared" si="142"/>
        <v>-</v>
      </c>
      <c r="AP36" s="107" t="str">
        <f t="shared" si="143"/>
        <v>-</v>
      </c>
      <c r="AQ36" s="107" t="str">
        <f t="shared" si="144"/>
        <v>-</v>
      </c>
      <c r="AR36" s="107" t="str">
        <f t="shared" si="145"/>
        <v>-</v>
      </c>
      <c r="AS36" s="107" t="str">
        <f t="shared" si="146"/>
        <v>-</v>
      </c>
      <c r="AT36" s="107" t="str">
        <f t="shared" si="147"/>
        <v>-</v>
      </c>
      <c r="AU36" s="107" t="str">
        <f t="shared" si="148"/>
        <v>-</v>
      </c>
      <c r="AV36" s="107" t="str">
        <f t="shared" si="149"/>
        <v>-</v>
      </c>
      <c r="AW36" s="107" t="str">
        <f t="shared" si="150"/>
        <v>-</v>
      </c>
      <c r="AX36" s="107" t="str">
        <f t="shared" si="151"/>
        <v>-</v>
      </c>
      <c r="AY36" s="107" t="str">
        <f t="shared" si="152"/>
        <v>-</v>
      </c>
      <c r="AZ36" s="107" t="str">
        <f t="shared" si="153"/>
        <v>-</v>
      </c>
      <c r="BB36" s="107" t="str">
        <f t="shared" si="154"/>
        <v>-</v>
      </c>
      <c r="BC36" s="107" t="str">
        <f t="shared" si="155"/>
        <v>-</v>
      </c>
      <c r="BD36" s="107" t="str">
        <f t="shared" si="156"/>
        <v>-</v>
      </c>
      <c r="BE36" s="107" t="str">
        <f t="shared" si="157"/>
        <v>-</v>
      </c>
      <c r="BF36" s="107" t="str">
        <f t="shared" si="158"/>
        <v>-</v>
      </c>
      <c r="BG36" s="107" t="str">
        <f t="shared" si="159"/>
        <v>-</v>
      </c>
      <c r="BH36" s="107" t="str">
        <f t="shared" si="160"/>
        <v>-</v>
      </c>
      <c r="BI36" s="107" t="str">
        <f t="shared" si="161"/>
        <v>-</v>
      </c>
      <c r="BJ36" s="107" t="str">
        <f t="shared" si="162"/>
        <v>-</v>
      </c>
      <c r="BK36" s="107" t="str">
        <f t="shared" si="163"/>
        <v>-</v>
      </c>
      <c r="BL36" s="107" t="str">
        <f t="shared" si="164"/>
        <v>-</v>
      </c>
      <c r="BM36" s="107" t="str">
        <f t="shared" si="165"/>
        <v>-</v>
      </c>
      <c r="BO36" s="107" t="str">
        <f t="shared" si="166"/>
        <v>-</v>
      </c>
      <c r="BP36" s="107" t="str">
        <f t="shared" si="167"/>
        <v>-</v>
      </c>
      <c r="BQ36" s="107" t="str">
        <f t="shared" si="168"/>
        <v>-</v>
      </c>
      <c r="BR36" s="107" t="str">
        <f t="shared" si="169"/>
        <v>-</v>
      </c>
      <c r="BS36" s="107" t="str">
        <f t="shared" si="170"/>
        <v>-</v>
      </c>
      <c r="BT36" s="107" t="str">
        <f t="shared" si="171"/>
        <v>-</v>
      </c>
      <c r="BU36" s="107">
        <f t="shared" si="172"/>
        <v>1</v>
      </c>
      <c r="BV36" s="107" t="str">
        <f t="shared" si="173"/>
        <v>-</v>
      </c>
      <c r="BW36" s="107" t="str">
        <f t="shared" si="174"/>
        <v>-</v>
      </c>
      <c r="BX36" s="107" t="str">
        <f t="shared" si="175"/>
        <v>-</v>
      </c>
      <c r="BY36" s="107" t="str">
        <f t="shared" si="176"/>
        <v>-</v>
      </c>
      <c r="BZ36" s="107" t="str">
        <f t="shared" si="177"/>
        <v>-</v>
      </c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</row>
    <row r="37" spans="1:91">
      <c r="A37" s="119">
        <v>5</v>
      </c>
      <c r="B37" s="92" t="s">
        <v>188</v>
      </c>
      <c r="C37" s="86">
        <v>6</v>
      </c>
      <c r="D37" s="86">
        <v>4</v>
      </c>
      <c r="E37" s="86"/>
      <c r="F37" s="86"/>
      <c r="G37" s="86"/>
      <c r="H37" s="106">
        <f t="shared" si="121"/>
        <v>59.259259259259252</v>
      </c>
      <c r="I37" s="92">
        <f t="shared" si="128"/>
        <v>189</v>
      </c>
      <c r="J37" s="92">
        <f t="shared" si="129"/>
        <v>112</v>
      </c>
      <c r="K37" s="92">
        <v>54</v>
      </c>
      <c r="L37" s="92">
        <v>58</v>
      </c>
      <c r="M37" s="92"/>
      <c r="N37" s="92">
        <v>77</v>
      </c>
      <c r="O37" s="92"/>
      <c r="P37" s="92"/>
      <c r="Q37" s="92"/>
      <c r="R37" s="92"/>
      <c r="S37" s="92">
        <v>2</v>
      </c>
      <c r="T37" s="92">
        <v>8</v>
      </c>
      <c r="U37" s="92"/>
      <c r="V37" s="92"/>
      <c r="W37" s="92"/>
      <c r="X37" s="92"/>
      <c r="Y37" s="92"/>
      <c r="Z37" s="92"/>
      <c r="AB37" s="115" t="str">
        <f t="shared" si="130"/>
        <v>-</v>
      </c>
      <c r="AC37" s="115" t="str">
        <f t="shared" si="131"/>
        <v>-</v>
      </c>
      <c r="AD37" s="115" t="str">
        <f t="shared" si="132"/>
        <v>-</v>
      </c>
      <c r="AE37" s="115" t="str">
        <f t="shared" si="133"/>
        <v>-</v>
      </c>
      <c r="AF37" s="115" t="str">
        <f t="shared" si="134"/>
        <v>-</v>
      </c>
      <c r="AG37" s="115">
        <f t="shared" si="135"/>
        <v>1</v>
      </c>
      <c r="AH37" s="115" t="str">
        <f t="shared" si="136"/>
        <v>-</v>
      </c>
      <c r="AI37" s="115" t="str">
        <f t="shared" si="137"/>
        <v>-</v>
      </c>
      <c r="AJ37" s="115" t="str">
        <f t="shared" si="138"/>
        <v>-</v>
      </c>
      <c r="AK37" s="115" t="str">
        <f t="shared" si="139"/>
        <v>-</v>
      </c>
      <c r="AL37" s="115" t="str">
        <f t="shared" si="140"/>
        <v>-</v>
      </c>
      <c r="AM37" s="115" t="str">
        <f t="shared" si="141"/>
        <v>-</v>
      </c>
      <c r="AO37" s="107" t="str">
        <f t="shared" si="142"/>
        <v>-</v>
      </c>
      <c r="AP37" s="107" t="str">
        <f t="shared" si="143"/>
        <v>-</v>
      </c>
      <c r="AQ37" s="107" t="str">
        <f t="shared" si="144"/>
        <v>-</v>
      </c>
      <c r="AR37" s="107">
        <f t="shared" si="145"/>
        <v>1</v>
      </c>
      <c r="AS37" s="107" t="str">
        <f t="shared" si="146"/>
        <v>-</v>
      </c>
      <c r="AT37" s="107" t="str">
        <f t="shared" si="147"/>
        <v>-</v>
      </c>
      <c r="AU37" s="107" t="str">
        <f t="shared" si="148"/>
        <v>-</v>
      </c>
      <c r="AV37" s="107" t="str">
        <f t="shared" si="149"/>
        <v>-</v>
      </c>
      <c r="AW37" s="107" t="str">
        <f t="shared" si="150"/>
        <v>-</v>
      </c>
      <c r="AX37" s="107" t="str">
        <f t="shared" si="151"/>
        <v>-</v>
      </c>
      <c r="AY37" s="107" t="str">
        <f t="shared" si="152"/>
        <v>-</v>
      </c>
      <c r="AZ37" s="107" t="str">
        <f t="shared" si="153"/>
        <v>-</v>
      </c>
      <c r="BB37" s="107" t="str">
        <f t="shared" si="154"/>
        <v>-</v>
      </c>
      <c r="BC37" s="107" t="str">
        <f t="shared" si="155"/>
        <v>-</v>
      </c>
      <c r="BD37" s="107" t="str">
        <f t="shared" si="156"/>
        <v>-</v>
      </c>
      <c r="BE37" s="107" t="str">
        <f t="shared" si="157"/>
        <v>-</v>
      </c>
      <c r="BF37" s="107" t="str">
        <f t="shared" si="158"/>
        <v>-</v>
      </c>
      <c r="BG37" s="107" t="str">
        <f t="shared" si="159"/>
        <v>-</v>
      </c>
      <c r="BH37" s="107" t="str">
        <f t="shared" si="160"/>
        <v>-</v>
      </c>
      <c r="BI37" s="107" t="str">
        <f t="shared" si="161"/>
        <v>-</v>
      </c>
      <c r="BJ37" s="107" t="str">
        <f t="shared" si="162"/>
        <v>-</v>
      </c>
      <c r="BK37" s="107" t="str">
        <f t="shared" si="163"/>
        <v>-</v>
      </c>
      <c r="BL37" s="107" t="str">
        <f t="shared" si="164"/>
        <v>-</v>
      </c>
      <c r="BM37" s="107" t="str">
        <f t="shared" si="165"/>
        <v>-</v>
      </c>
      <c r="BO37" s="107" t="str">
        <f t="shared" si="166"/>
        <v>-</v>
      </c>
      <c r="BP37" s="107" t="str">
        <f t="shared" si="167"/>
        <v>-</v>
      </c>
      <c r="BQ37" s="107" t="str">
        <f t="shared" si="168"/>
        <v>-</v>
      </c>
      <c r="BR37" s="107" t="str">
        <f t="shared" si="169"/>
        <v>-</v>
      </c>
      <c r="BS37" s="107" t="str">
        <f t="shared" si="170"/>
        <v>-</v>
      </c>
      <c r="BT37" s="107" t="str">
        <f t="shared" si="171"/>
        <v>-</v>
      </c>
      <c r="BU37" s="107" t="str">
        <f t="shared" si="172"/>
        <v>-</v>
      </c>
      <c r="BV37" s="107" t="str">
        <f t="shared" si="173"/>
        <v>-</v>
      </c>
      <c r="BW37" s="107" t="str">
        <f t="shared" si="174"/>
        <v>-</v>
      </c>
      <c r="BX37" s="107" t="str">
        <f t="shared" si="175"/>
        <v>-</v>
      </c>
      <c r="BY37" s="107" t="str">
        <f t="shared" si="176"/>
        <v>-</v>
      </c>
      <c r="BZ37" s="107" t="str">
        <f t="shared" si="177"/>
        <v>-</v>
      </c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</row>
    <row r="38" spans="1:91">
      <c r="A38" s="119">
        <v>6</v>
      </c>
      <c r="B38" s="92" t="s">
        <v>189</v>
      </c>
      <c r="C38" s="86">
        <v>1.2</v>
      </c>
      <c r="D38" s="86">
        <v>3</v>
      </c>
      <c r="E38" s="86"/>
      <c r="F38" s="86"/>
      <c r="G38" s="86" t="s">
        <v>190</v>
      </c>
      <c r="H38" s="106">
        <f t="shared" si="121"/>
        <v>51.851851851851848</v>
      </c>
      <c r="I38" s="92">
        <f t="shared" si="128"/>
        <v>189</v>
      </c>
      <c r="J38" s="92">
        <f t="shared" si="129"/>
        <v>98</v>
      </c>
      <c r="K38" s="92">
        <v>36</v>
      </c>
      <c r="L38" s="92"/>
      <c r="M38" s="92">
        <v>62</v>
      </c>
      <c r="N38" s="92">
        <v>91</v>
      </c>
      <c r="O38" s="92">
        <v>3</v>
      </c>
      <c r="P38" s="92">
        <v>4</v>
      </c>
      <c r="Q38" s="92">
        <v>2</v>
      </c>
      <c r="R38" s="92"/>
      <c r="S38" s="92"/>
      <c r="T38" s="92"/>
      <c r="U38" s="92"/>
      <c r="V38" s="92"/>
      <c r="W38" s="92"/>
      <c r="X38" s="92"/>
      <c r="Y38" s="92"/>
      <c r="Z38" s="92"/>
      <c r="AB38" s="115">
        <f t="shared" si="130"/>
        <v>1</v>
      </c>
      <c r="AC38" s="115">
        <f t="shared" si="131"/>
        <v>1</v>
      </c>
      <c r="AD38" s="115" t="str">
        <f t="shared" si="132"/>
        <v>-</v>
      </c>
      <c r="AE38" s="115" t="str">
        <f t="shared" si="133"/>
        <v>-</v>
      </c>
      <c r="AF38" s="115" t="str">
        <f t="shared" si="134"/>
        <v>-</v>
      </c>
      <c r="AG38" s="115" t="str">
        <f t="shared" si="135"/>
        <v>-</v>
      </c>
      <c r="AH38" s="115" t="str">
        <f t="shared" si="136"/>
        <v>-</v>
      </c>
      <c r="AI38" s="115" t="str">
        <f t="shared" si="137"/>
        <v>-</v>
      </c>
      <c r="AJ38" s="115" t="str">
        <f t="shared" si="138"/>
        <v>-</v>
      </c>
      <c r="AK38" s="115" t="str">
        <f t="shared" si="139"/>
        <v>-</v>
      </c>
      <c r="AL38" s="115" t="str">
        <f t="shared" si="140"/>
        <v>-</v>
      </c>
      <c r="AM38" s="115" t="str">
        <f t="shared" si="141"/>
        <v>-</v>
      </c>
      <c r="AO38" s="107" t="str">
        <f t="shared" si="142"/>
        <v>-</v>
      </c>
      <c r="AP38" s="107" t="str">
        <f t="shared" si="143"/>
        <v>-</v>
      </c>
      <c r="AQ38" s="107">
        <f t="shared" si="144"/>
        <v>1</v>
      </c>
      <c r="AR38" s="107" t="str">
        <f t="shared" si="145"/>
        <v>-</v>
      </c>
      <c r="AS38" s="107" t="str">
        <f t="shared" si="146"/>
        <v>-</v>
      </c>
      <c r="AT38" s="107" t="str">
        <f t="shared" si="147"/>
        <v>-</v>
      </c>
      <c r="AU38" s="107" t="str">
        <f t="shared" si="148"/>
        <v>-</v>
      </c>
      <c r="AV38" s="107" t="str">
        <f t="shared" si="149"/>
        <v>-</v>
      </c>
      <c r="AW38" s="107" t="str">
        <f t="shared" si="150"/>
        <v>-</v>
      </c>
      <c r="AX38" s="107" t="str">
        <f t="shared" si="151"/>
        <v>-</v>
      </c>
      <c r="AY38" s="107" t="str">
        <f t="shared" si="152"/>
        <v>-</v>
      </c>
      <c r="AZ38" s="107" t="str">
        <f t="shared" si="153"/>
        <v>-</v>
      </c>
      <c r="BB38" s="107" t="str">
        <f t="shared" si="154"/>
        <v>-</v>
      </c>
      <c r="BC38" s="107" t="str">
        <f t="shared" si="155"/>
        <v>-</v>
      </c>
      <c r="BD38" s="107" t="str">
        <f t="shared" si="156"/>
        <v>-</v>
      </c>
      <c r="BE38" s="107" t="str">
        <f t="shared" si="157"/>
        <v>-</v>
      </c>
      <c r="BF38" s="107" t="str">
        <f t="shared" si="158"/>
        <v>-</v>
      </c>
      <c r="BG38" s="107" t="str">
        <f t="shared" si="159"/>
        <v>-</v>
      </c>
      <c r="BH38" s="107" t="str">
        <f t="shared" si="160"/>
        <v>-</v>
      </c>
      <c r="BI38" s="107" t="str">
        <f t="shared" si="161"/>
        <v>-</v>
      </c>
      <c r="BJ38" s="107" t="str">
        <f t="shared" si="162"/>
        <v>-</v>
      </c>
      <c r="BK38" s="107" t="str">
        <f t="shared" si="163"/>
        <v>-</v>
      </c>
      <c r="BL38" s="107" t="str">
        <f t="shared" si="164"/>
        <v>-</v>
      </c>
      <c r="BM38" s="107" t="str">
        <f t="shared" si="165"/>
        <v>-</v>
      </c>
      <c r="BO38" s="107" t="str">
        <f t="shared" si="166"/>
        <v>-</v>
      </c>
      <c r="BP38" s="107" t="str">
        <f t="shared" si="167"/>
        <v>-</v>
      </c>
      <c r="BQ38" s="107" t="str">
        <f t="shared" si="168"/>
        <v>-</v>
      </c>
      <c r="BR38" s="107" t="str">
        <f t="shared" si="169"/>
        <v>-</v>
      </c>
      <c r="BS38" s="107" t="str">
        <f t="shared" si="170"/>
        <v>-</v>
      </c>
      <c r="BT38" s="107" t="str">
        <f t="shared" si="171"/>
        <v>-</v>
      </c>
      <c r="BU38" s="107" t="str">
        <f t="shared" si="172"/>
        <v>-</v>
      </c>
      <c r="BV38" s="107" t="str">
        <f t="shared" si="173"/>
        <v>-</v>
      </c>
      <c r="BW38" s="107" t="str">
        <f t="shared" si="174"/>
        <v>-</v>
      </c>
      <c r="BX38" s="107" t="str">
        <f t="shared" si="175"/>
        <v>-</v>
      </c>
      <c r="BY38" s="107" t="str">
        <f t="shared" si="176"/>
        <v>-</v>
      </c>
      <c r="BZ38" s="107" t="str">
        <f t="shared" si="177"/>
        <v>-</v>
      </c>
      <c r="CB38" s="107">
        <v>2</v>
      </c>
      <c r="CC38" s="107">
        <v>1</v>
      </c>
      <c r="CD38" s="107">
        <v>1</v>
      </c>
      <c r="CE38" s="107"/>
      <c r="CF38" s="107"/>
      <c r="CG38" s="107"/>
      <c r="CH38" s="107"/>
      <c r="CI38" s="107"/>
      <c r="CJ38" s="107"/>
      <c r="CK38" s="107"/>
      <c r="CL38" s="107"/>
      <c r="CM38" s="107"/>
    </row>
    <row r="39" spans="1:91">
      <c r="A39" s="119">
        <v>7</v>
      </c>
      <c r="B39" s="92" t="s">
        <v>191</v>
      </c>
      <c r="C39" s="86"/>
      <c r="D39" s="86">
        <v>11</v>
      </c>
      <c r="E39" s="86"/>
      <c r="F39" s="86"/>
      <c r="G39" s="86"/>
      <c r="H39" s="106">
        <f t="shared" si="121"/>
        <v>44.444444444444443</v>
      </c>
      <c r="I39" s="92">
        <f t="shared" si="128"/>
        <v>54</v>
      </c>
      <c r="J39" s="92">
        <f t="shared" si="129"/>
        <v>24</v>
      </c>
      <c r="K39" s="92">
        <v>16</v>
      </c>
      <c r="L39" s="92">
        <v>8</v>
      </c>
      <c r="M39" s="92"/>
      <c r="N39" s="92">
        <v>30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>
        <v>3</v>
      </c>
      <c r="Z39" s="92"/>
      <c r="AB39" s="115" t="str">
        <f t="shared" si="130"/>
        <v>-</v>
      </c>
      <c r="AC39" s="115" t="str">
        <f t="shared" si="131"/>
        <v>-</v>
      </c>
      <c r="AD39" s="115" t="str">
        <f t="shared" si="132"/>
        <v>-</v>
      </c>
      <c r="AE39" s="115" t="str">
        <f t="shared" si="133"/>
        <v>-</v>
      </c>
      <c r="AF39" s="115" t="str">
        <f t="shared" si="134"/>
        <v>-</v>
      </c>
      <c r="AG39" s="115" t="str">
        <f t="shared" si="135"/>
        <v>-</v>
      </c>
      <c r="AH39" s="115" t="str">
        <f t="shared" si="136"/>
        <v>-</v>
      </c>
      <c r="AI39" s="115" t="str">
        <f t="shared" si="137"/>
        <v>-</v>
      </c>
      <c r="AJ39" s="115" t="str">
        <f t="shared" si="138"/>
        <v>-</v>
      </c>
      <c r="AK39" s="115" t="str">
        <f t="shared" si="139"/>
        <v>-</v>
      </c>
      <c r="AL39" s="115" t="str">
        <f t="shared" si="140"/>
        <v>-</v>
      </c>
      <c r="AM39" s="115" t="str">
        <f t="shared" si="141"/>
        <v>-</v>
      </c>
      <c r="AO39" s="107" t="str">
        <f t="shared" si="142"/>
        <v>-</v>
      </c>
      <c r="AP39" s="107" t="str">
        <f t="shared" si="143"/>
        <v>-</v>
      </c>
      <c r="AQ39" s="107" t="str">
        <f t="shared" si="144"/>
        <v>-</v>
      </c>
      <c r="AR39" s="107" t="str">
        <f t="shared" si="145"/>
        <v>-</v>
      </c>
      <c r="AS39" s="107" t="str">
        <f t="shared" si="146"/>
        <v>-</v>
      </c>
      <c r="AT39" s="107" t="str">
        <f t="shared" si="147"/>
        <v>-</v>
      </c>
      <c r="AU39" s="107" t="str">
        <f t="shared" si="148"/>
        <v>-</v>
      </c>
      <c r="AV39" s="107" t="str">
        <f t="shared" si="149"/>
        <v>-</v>
      </c>
      <c r="AW39" s="107" t="str">
        <f t="shared" si="150"/>
        <v>-</v>
      </c>
      <c r="AX39" s="107" t="str">
        <f t="shared" si="151"/>
        <v>-</v>
      </c>
      <c r="AY39" s="107">
        <f t="shared" si="152"/>
        <v>1</v>
      </c>
      <c r="AZ39" s="107" t="str">
        <f t="shared" si="153"/>
        <v>-</v>
      </c>
      <c r="BB39" s="107" t="str">
        <f t="shared" si="154"/>
        <v>-</v>
      </c>
      <c r="BC39" s="107" t="str">
        <f t="shared" si="155"/>
        <v>-</v>
      </c>
      <c r="BD39" s="107" t="str">
        <f t="shared" si="156"/>
        <v>-</v>
      </c>
      <c r="BE39" s="107" t="str">
        <f t="shared" si="157"/>
        <v>-</v>
      </c>
      <c r="BF39" s="107" t="str">
        <f t="shared" si="158"/>
        <v>-</v>
      </c>
      <c r="BG39" s="107" t="str">
        <f t="shared" si="159"/>
        <v>-</v>
      </c>
      <c r="BH39" s="107" t="str">
        <f t="shared" si="160"/>
        <v>-</v>
      </c>
      <c r="BI39" s="107" t="str">
        <f t="shared" si="161"/>
        <v>-</v>
      </c>
      <c r="BJ39" s="107" t="str">
        <f t="shared" si="162"/>
        <v>-</v>
      </c>
      <c r="BK39" s="107" t="str">
        <f t="shared" si="163"/>
        <v>-</v>
      </c>
      <c r="BL39" s="107" t="str">
        <f t="shared" si="164"/>
        <v>-</v>
      </c>
      <c r="BM39" s="107" t="str">
        <f t="shared" si="165"/>
        <v>-</v>
      </c>
      <c r="BO39" s="107" t="str">
        <f t="shared" si="166"/>
        <v>-</v>
      </c>
      <c r="BP39" s="107" t="str">
        <f t="shared" si="167"/>
        <v>-</v>
      </c>
      <c r="BQ39" s="107" t="str">
        <f t="shared" si="168"/>
        <v>-</v>
      </c>
      <c r="BR39" s="107" t="str">
        <f t="shared" si="169"/>
        <v>-</v>
      </c>
      <c r="BS39" s="107" t="str">
        <f t="shared" si="170"/>
        <v>-</v>
      </c>
      <c r="BT39" s="107" t="str">
        <f t="shared" si="171"/>
        <v>-</v>
      </c>
      <c r="BU39" s="107" t="str">
        <f t="shared" si="172"/>
        <v>-</v>
      </c>
      <c r="BV39" s="107" t="str">
        <f t="shared" si="173"/>
        <v>-</v>
      </c>
      <c r="BW39" s="107" t="str">
        <f t="shared" si="174"/>
        <v>-</v>
      </c>
      <c r="BX39" s="107" t="str">
        <f t="shared" si="175"/>
        <v>-</v>
      </c>
      <c r="BY39" s="107" t="str">
        <f t="shared" si="176"/>
        <v>-</v>
      </c>
      <c r="BZ39" s="107" t="str">
        <f t="shared" si="177"/>
        <v>-</v>
      </c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</row>
    <row r="40" spans="1:91">
      <c r="A40" s="119">
        <v>8</v>
      </c>
      <c r="B40" s="92" t="s">
        <v>192</v>
      </c>
      <c r="C40" s="86">
        <v>3</v>
      </c>
      <c r="D40" s="86">
        <v>1.2</v>
      </c>
      <c r="E40" s="86"/>
      <c r="F40" s="86"/>
      <c r="G40" s="86" t="s">
        <v>190</v>
      </c>
      <c r="H40" s="106">
        <f t="shared" si="121"/>
        <v>62.962962962962962</v>
      </c>
      <c r="I40" s="92">
        <f t="shared" si="128"/>
        <v>108</v>
      </c>
      <c r="J40" s="92">
        <f t="shared" si="129"/>
        <v>68</v>
      </c>
      <c r="K40" s="92">
        <v>34</v>
      </c>
      <c r="L40" s="92">
        <v>18</v>
      </c>
      <c r="M40" s="92">
        <v>16</v>
      </c>
      <c r="N40" s="92">
        <v>40</v>
      </c>
      <c r="O40" s="92">
        <v>2</v>
      </c>
      <c r="P40" s="92">
        <v>2</v>
      </c>
      <c r="Q40" s="92">
        <v>2</v>
      </c>
      <c r="R40" s="92"/>
      <c r="S40" s="92"/>
      <c r="T40" s="92"/>
      <c r="U40" s="92"/>
      <c r="V40" s="92"/>
      <c r="W40" s="92"/>
      <c r="X40" s="92"/>
      <c r="Y40" s="92"/>
      <c r="Z40" s="92"/>
      <c r="AB40" s="115" t="str">
        <f t="shared" si="130"/>
        <v>-</v>
      </c>
      <c r="AC40" s="115" t="str">
        <f t="shared" si="131"/>
        <v>-</v>
      </c>
      <c r="AD40" s="115">
        <f t="shared" si="132"/>
        <v>1</v>
      </c>
      <c r="AE40" s="115" t="str">
        <f t="shared" si="133"/>
        <v>-</v>
      </c>
      <c r="AF40" s="115" t="str">
        <f t="shared" si="134"/>
        <v>-</v>
      </c>
      <c r="AG40" s="115" t="str">
        <f t="shared" si="135"/>
        <v>-</v>
      </c>
      <c r="AH40" s="115" t="str">
        <f t="shared" si="136"/>
        <v>-</v>
      </c>
      <c r="AI40" s="115" t="str">
        <f t="shared" si="137"/>
        <v>-</v>
      </c>
      <c r="AJ40" s="115" t="str">
        <f t="shared" si="138"/>
        <v>-</v>
      </c>
      <c r="AK40" s="115" t="str">
        <f t="shared" si="139"/>
        <v>-</v>
      </c>
      <c r="AL40" s="115" t="str">
        <f t="shared" si="140"/>
        <v>-</v>
      </c>
      <c r="AM40" s="115" t="str">
        <f t="shared" si="141"/>
        <v>-</v>
      </c>
      <c r="AO40" s="107">
        <f t="shared" si="142"/>
        <v>1</v>
      </c>
      <c r="AP40" s="107">
        <f t="shared" si="143"/>
        <v>1</v>
      </c>
      <c r="AQ40" s="107" t="str">
        <f t="shared" si="144"/>
        <v>-</v>
      </c>
      <c r="AR40" s="107" t="str">
        <f t="shared" si="145"/>
        <v>-</v>
      </c>
      <c r="AS40" s="107" t="str">
        <f t="shared" si="146"/>
        <v>-</v>
      </c>
      <c r="AT40" s="107" t="str">
        <f t="shared" si="147"/>
        <v>-</v>
      </c>
      <c r="AU40" s="107" t="str">
        <f t="shared" si="148"/>
        <v>-</v>
      </c>
      <c r="AV40" s="107" t="str">
        <f t="shared" si="149"/>
        <v>-</v>
      </c>
      <c r="AW40" s="107" t="str">
        <f t="shared" si="150"/>
        <v>-</v>
      </c>
      <c r="AX40" s="107" t="str">
        <f t="shared" si="151"/>
        <v>-</v>
      </c>
      <c r="AY40" s="107" t="str">
        <f t="shared" si="152"/>
        <v>-</v>
      </c>
      <c r="AZ40" s="107" t="str">
        <f t="shared" si="153"/>
        <v>-</v>
      </c>
      <c r="BB40" s="107" t="str">
        <f t="shared" si="154"/>
        <v>-</v>
      </c>
      <c r="BC40" s="107" t="str">
        <f t="shared" si="155"/>
        <v>-</v>
      </c>
      <c r="BD40" s="107" t="str">
        <f t="shared" si="156"/>
        <v>-</v>
      </c>
      <c r="BE40" s="107" t="str">
        <f t="shared" si="157"/>
        <v>-</v>
      </c>
      <c r="BF40" s="107" t="str">
        <f t="shared" si="158"/>
        <v>-</v>
      </c>
      <c r="BG40" s="107" t="str">
        <f t="shared" si="159"/>
        <v>-</v>
      </c>
      <c r="BH40" s="107" t="str">
        <f t="shared" si="160"/>
        <v>-</v>
      </c>
      <c r="BI40" s="107" t="str">
        <f t="shared" si="161"/>
        <v>-</v>
      </c>
      <c r="BJ40" s="107" t="str">
        <f t="shared" si="162"/>
        <v>-</v>
      </c>
      <c r="BK40" s="107" t="str">
        <f t="shared" si="163"/>
        <v>-</v>
      </c>
      <c r="BL40" s="107" t="str">
        <f t="shared" si="164"/>
        <v>-</v>
      </c>
      <c r="BM40" s="107" t="str">
        <f t="shared" si="165"/>
        <v>-</v>
      </c>
      <c r="BO40" s="107" t="str">
        <f t="shared" si="166"/>
        <v>-</v>
      </c>
      <c r="BP40" s="107" t="str">
        <f t="shared" si="167"/>
        <v>-</v>
      </c>
      <c r="BQ40" s="107" t="str">
        <f t="shared" si="168"/>
        <v>-</v>
      </c>
      <c r="BR40" s="107" t="str">
        <f t="shared" si="169"/>
        <v>-</v>
      </c>
      <c r="BS40" s="107" t="str">
        <f t="shared" si="170"/>
        <v>-</v>
      </c>
      <c r="BT40" s="107" t="str">
        <f t="shared" si="171"/>
        <v>-</v>
      </c>
      <c r="BU40" s="107" t="str">
        <f t="shared" si="172"/>
        <v>-</v>
      </c>
      <c r="BV40" s="107" t="str">
        <f t="shared" si="173"/>
        <v>-</v>
      </c>
      <c r="BW40" s="107" t="str">
        <f t="shared" si="174"/>
        <v>-</v>
      </c>
      <c r="BX40" s="107" t="str">
        <f t="shared" si="175"/>
        <v>-</v>
      </c>
      <c r="BY40" s="107" t="str">
        <f t="shared" si="176"/>
        <v>-</v>
      </c>
      <c r="BZ40" s="107" t="str">
        <f t="shared" si="177"/>
        <v>-</v>
      </c>
      <c r="CB40" s="107">
        <v>2</v>
      </c>
      <c r="CC40" s="107">
        <v>1</v>
      </c>
      <c r="CD40" s="107">
        <v>1</v>
      </c>
      <c r="CE40" s="107"/>
      <c r="CF40" s="107"/>
      <c r="CG40" s="107"/>
      <c r="CH40" s="107"/>
      <c r="CI40" s="107"/>
      <c r="CJ40" s="107"/>
      <c r="CK40" s="107"/>
      <c r="CL40" s="107"/>
      <c r="CM40" s="107"/>
    </row>
    <row r="41" spans="1:91">
      <c r="A41" s="119">
        <v>9</v>
      </c>
      <c r="B41" s="92" t="s">
        <v>193</v>
      </c>
      <c r="C41" s="86"/>
      <c r="D41" s="86" t="s">
        <v>194</v>
      </c>
      <c r="E41" s="86"/>
      <c r="F41" s="86"/>
      <c r="G41" s="86"/>
      <c r="H41" s="106">
        <f t="shared" si="121"/>
        <v>0</v>
      </c>
      <c r="I41" s="92">
        <v>108</v>
      </c>
      <c r="J41" s="92">
        <f t="shared" si="129"/>
        <v>0</v>
      </c>
      <c r="K41" s="92"/>
      <c r="L41" s="92">
        <v>34</v>
      </c>
      <c r="M41" s="92">
        <v>36</v>
      </c>
      <c r="N41" s="92">
        <v>38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B41" s="115" t="str">
        <f t="shared" si="130"/>
        <v>-</v>
      </c>
      <c r="AC41" s="115" t="str">
        <f t="shared" si="131"/>
        <v>-</v>
      </c>
      <c r="AD41" s="115" t="str">
        <f t="shared" si="132"/>
        <v>-</v>
      </c>
      <c r="AE41" s="115" t="str">
        <f t="shared" si="133"/>
        <v>-</v>
      </c>
      <c r="AF41" s="115" t="str">
        <f t="shared" si="134"/>
        <v>-</v>
      </c>
      <c r="AG41" s="115" t="str">
        <f t="shared" si="135"/>
        <v>-</v>
      </c>
      <c r="AH41" s="115" t="str">
        <f t="shared" si="136"/>
        <v>-</v>
      </c>
      <c r="AI41" s="115" t="str">
        <f t="shared" si="137"/>
        <v>-</v>
      </c>
      <c r="AJ41" s="115" t="str">
        <f t="shared" si="138"/>
        <v>-</v>
      </c>
      <c r="AK41" s="115" t="str">
        <f t="shared" si="139"/>
        <v>-</v>
      </c>
      <c r="AL41" s="115" t="str">
        <f t="shared" si="140"/>
        <v>-</v>
      </c>
      <c r="AM41" s="115" t="str">
        <f t="shared" si="141"/>
        <v>-</v>
      </c>
      <c r="AO41" s="107" t="str">
        <f t="shared" si="142"/>
        <v>-</v>
      </c>
      <c r="AP41" s="107" t="str">
        <f t="shared" si="143"/>
        <v>-</v>
      </c>
      <c r="AQ41" s="107" t="str">
        <f t="shared" si="144"/>
        <v>-</v>
      </c>
      <c r="AR41" s="107" t="str">
        <f t="shared" si="145"/>
        <v>-</v>
      </c>
      <c r="AS41" s="107" t="str">
        <f t="shared" si="146"/>
        <v>-</v>
      </c>
      <c r="AT41" s="107" t="str">
        <f t="shared" si="147"/>
        <v>-</v>
      </c>
      <c r="AU41" s="107" t="str">
        <f t="shared" si="148"/>
        <v>-</v>
      </c>
      <c r="AV41" s="107" t="str">
        <f t="shared" si="149"/>
        <v>-</v>
      </c>
      <c r="AW41" s="107" t="str">
        <f t="shared" si="150"/>
        <v>-</v>
      </c>
      <c r="AX41" s="107" t="str">
        <f t="shared" si="151"/>
        <v>-</v>
      </c>
      <c r="AY41" s="107" t="str">
        <f t="shared" si="152"/>
        <v>-</v>
      </c>
      <c r="AZ41" s="107" t="str">
        <f t="shared" si="153"/>
        <v>-</v>
      </c>
      <c r="BB41" s="107" t="str">
        <f t="shared" si="154"/>
        <v>-</v>
      </c>
      <c r="BC41" s="107" t="str">
        <f t="shared" si="155"/>
        <v>-</v>
      </c>
      <c r="BD41" s="107" t="str">
        <f t="shared" si="156"/>
        <v>-</v>
      </c>
      <c r="BE41" s="107" t="str">
        <f t="shared" si="157"/>
        <v>-</v>
      </c>
      <c r="BF41" s="107" t="str">
        <f t="shared" si="158"/>
        <v>-</v>
      </c>
      <c r="BG41" s="107" t="str">
        <f t="shared" si="159"/>
        <v>-</v>
      </c>
      <c r="BH41" s="107" t="str">
        <f t="shared" si="160"/>
        <v>-</v>
      </c>
      <c r="BI41" s="107" t="str">
        <f t="shared" si="161"/>
        <v>-</v>
      </c>
      <c r="BJ41" s="107" t="str">
        <f t="shared" si="162"/>
        <v>-</v>
      </c>
      <c r="BK41" s="107" t="str">
        <f t="shared" si="163"/>
        <v>-</v>
      </c>
      <c r="BL41" s="107" t="str">
        <f t="shared" si="164"/>
        <v>-</v>
      </c>
      <c r="BM41" s="107" t="str">
        <f t="shared" si="165"/>
        <v>-</v>
      </c>
      <c r="BO41" s="107" t="str">
        <f t="shared" si="166"/>
        <v>-</v>
      </c>
      <c r="BP41" s="107" t="str">
        <f t="shared" si="167"/>
        <v>-</v>
      </c>
      <c r="BQ41" s="107" t="str">
        <f t="shared" si="168"/>
        <v>-</v>
      </c>
      <c r="BR41" s="107" t="str">
        <f t="shared" si="169"/>
        <v>-</v>
      </c>
      <c r="BS41" s="107" t="str">
        <f t="shared" si="170"/>
        <v>-</v>
      </c>
      <c r="BT41" s="107" t="str">
        <f t="shared" si="171"/>
        <v>-</v>
      </c>
      <c r="BU41" s="107" t="str">
        <f t="shared" si="172"/>
        <v>-</v>
      </c>
      <c r="BV41" s="107" t="str">
        <f t="shared" si="173"/>
        <v>-</v>
      </c>
      <c r="BW41" s="107" t="str">
        <f t="shared" si="174"/>
        <v>-</v>
      </c>
      <c r="BX41" s="107" t="str">
        <f t="shared" si="175"/>
        <v>-</v>
      </c>
      <c r="BY41" s="107" t="str">
        <f t="shared" si="176"/>
        <v>-</v>
      </c>
      <c r="BZ41" s="107" t="str">
        <f t="shared" si="177"/>
        <v>-</v>
      </c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</row>
    <row r="42" spans="1:91">
      <c r="A42" s="119">
        <v>10</v>
      </c>
      <c r="B42" s="92" t="s">
        <v>195</v>
      </c>
      <c r="C42" s="86"/>
      <c r="D42" s="86">
        <v>6</v>
      </c>
      <c r="E42" s="86"/>
      <c r="F42" s="86"/>
      <c r="G42" s="86"/>
      <c r="H42" s="106">
        <f t="shared" si="121"/>
        <v>44.444444444444443</v>
      </c>
      <c r="I42" s="92">
        <f t="shared" ref="I42:I55" si="178">J42+N42</f>
        <v>54</v>
      </c>
      <c r="J42" s="92">
        <f t="shared" si="129"/>
        <v>24</v>
      </c>
      <c r="K42" s="92">
        <v>12</v>
      </c>
      <c r="L42" s="92">
        <v>12</v>
      </c>
      <c r="M42" s="92"/>
      <c r="N42" s="92">
        <v>30</v>
      </c>
      <c r="O42" s="92"/>
      <c r="P42" s="92"/>
      <c r="Q42" s="92"/>
      <c r="R42" s="92"/>
      <c r="S42" s="92"/>
      <c r="T42" s="92">
        <v>2</v>
      </c>
      <c r="U42" s="92"/>
      <c r="V42" s="92"/>
      <c r="W42" s="92"/>
      <c r="X42" s="92"/>
      <c r="Y42" s="92"/>
      <c r="Z42" s="92"/>
      <c r="AB42" s="115" t="str">
        <f t="shared" si="130"/>
        <v>-</v>
      </c>
      <c r="AC42" s="115" t="str">
        <f t="shared" si="131"/>
        <v>-</v>
      </c>
      <c r="AD42" s="115" t="str">
        <f t="shared" si="132"/>
        <v>-</v>
      </c>
      <c r="AE42" s="115" t="str">
        <f t="shared" si="133"/>
        <v>-</v>
      </c>
      <c r="AF42" s="115" t="str">
        <f t="shared" si="134"/>
        <v>-</v>
      </c>
      <c r="AG42" s="115" t="str">
        <f t="shared" si="135"/>
        <v>-</v>
      </c>
      <c r="AH42" s="115" t="str">
        <f t="shared" si="136"/>
        <v>-</v>
      </c>
      <c r="AI42" s="115" t="str">
        <f t="shared" si="137"/>
        <v>-</v>
      </c>
      <c r="AJ42" s="115" t="str">
        <f t="shared" si="138"/>
        <v>-</v>
      </c>
      <c r="AK42" s="115" t="str">
        <f t="shared" si="139"/>
        <v>-</v>
      </c>
      <c r="AL42" s="115" t="str">
        <f t="shared" si="140"/>
        <v>-</v>
      </c>
      <c r="AM42" s="115" t="str">
        <f t="shared" si="141"/>
        <v>-</v>
      </c>
      <c r="AO42" s="107" t="str">
        <f t="shared" si="142"/>
        <v>-</v>
      </c>
      <c r="AP42" s="107" t="str">
        <f t="shared" si="143"/>
        <v>-</v>
      </c>
      <c r="AQ42" s="107" t="str">
        <f t="shared" si="144"/>
        <v>-</v>
      </c>
      <c r="AR42" s="107" t="str">
        <f t="shared" si="145"/>
        <v>-</v>
      </c>
      <c r="AS42" s="107" t="str">
        <f t="shared" si="146"/>
        <v>-</v>
      </c>
      <c r="AT42" s="107">
        <f t="shared" si="147"/>
        <v>1</v>
      </c>
      <c r="AU42" s="107" t="str">
        <f t="shared" si="148"/>
        <v>-</v>
      </c>
      <c r="AV42" s="107" t="str">
        <f t="shared" si="149"/>
        <v>-</v>
      </c>
      <c r="AW42" s="107" t="str">
        <f t="shared" si="150"/>
        <v>-</v>
      </c>
      <c r="AX42" s="107" t="str">
        <f t="shared" si="151"/>
        <v>-</v>
      </c>
      <c r="AY42" s="107" t="str">
        <f t="shared" si="152"/>
        <v>-</v>
      </c>
      <c r="AZ42" s="107" t="str">
        <f t="shared" si="153"/>
        <v>-</v>
      </c>
      <c r="BB42" s="107" t="str">
        <f t="shared" si="154"/>
        <v>-</v>
      </c>
      <c r="BC42" s="107" t="str">
        <f t="shared" si="155"/>
        <v>-</v>
      </c>
      <c r="BD42" s="107" t="str">
        <f t="shared" si="156"/>
        <v>-</v>
      </c>
      <c r="BE42" s="107" t="str">
        <f t="shared" si="157"/>
        <v>-</v>
      </c>
      <c r="BF42" s="107" t="str">
        <f t="shared" si="158"/>
        <v>-</v>
      </c>
      <c r="BG42" s="107" t="str">
        <f t="shared" si="159"/>
        <v>-</v>
      </c>
      <c r="BH42" s="107" t="str">
        <f t="shared" si="160"/>
        <v>-</v>
      </c>
      <c r="BI42" s="107" t="str">
        <f t="shared" si="161"/>
        <v>-</v>
      </c>
      <c r="BJ42" s="107" t="str">
        <f t="shared" si="162"/>
        <v>-</v>
      </c>
      <c r="BK42" s="107" t="str">
        <f t="shared" si="163"/>
        <v>-</v>
      </c>
      <c r="BL42" s="107" t="str">
        <f t="shared" si="164"/>
        <v>-</v>
      </c>
      <c r="BM42" s="107" t="str">
        <f t="shared" si="165"/>
        <v>-</v>
      </c>
      <c r="BO42" s="107" t="str">
        <f t="shared" si="166"/>
        <v>-</v>
      </c>
      <c r="BP42" s="107" t="str">
        <f t="shared" si="167"/>
        <v>-</v>
      </c>
      <c r="BQ42" s="107" t="str">
        <f t="shared" si="168"/>
        <v>-</v>
      </c>
      <c r="BR42" s="107" t="str">
        <f t="shared" si="169"/>
        <v>-</v>
      </c>
      <c r="BS42" s="107" t="str">
        <f t="shared" si="170"/>
        <v>-</v>
      </c>
      <c r="BT42" s="107" t="str">
        <f t="shared" si="171"/>
        <v>-</v>
      </c>
      <c r="BU42" s="107" t="str">
        <f t="shared" si="172"/>
        <v>-</v>
      </c>
      <c r="BV42" s="107" t="str">
        <f t="shared" si="173"/>
        <v>-</v>
      </c>
      <c r="BW42" s="107" t="str">
        <f t="shared" si="174"/>
        <v>-</v>
      </c>
      <c r="BX42" s="107" t="str">
        <f t="shared" si="175"/>
        <v>-</v>
      </c>
      <c r="BY42" s="107" t="str">
        <f t="shared" si="176"/>
        <v>-</v>
      </c>
      <c r="BZ42" s="107" t="str">
        <f t="shared" si="177"/>
        <v>-</v>
      </c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</row>
    <row r="43" spans="1:91">
      <c r="A43" s="119">
        <v>11</v>
      </c>
      <c r="B43" s="92" t="s">
        <v>196</v>
      </c>
      <c r="C43" s="86"/>
      <c r="D43" s="86">
        <v>11</v>
      </c>
      <c r="E43" s="86"/>
      <c r="F43" s="86"/>
      <c r="G43" s="86"/>
      <c r="H43" s="106">
        <f t="shared" si="121"/>
        <v>44.444444444444443</v>
      </c>
      <c r="I43" s="92">
        <f t="shared" si="178"/>
        <v>54</v>
      </c>
      <c r="J43" s="92">
        <f t="shared" si="129"/>
        <v>24</v>
      </c>
      <c r="K43" s="92">
        <v>16</v>
      </c>
      <c r="L43" s="92"/>
      <c r="M43" s="92">
        <v>8</v>
      </c>
      <c r="N43" s="92">
        <v>30</v>
      </c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>
        <v>3</v>
      </c>
      <c r="Z43" s="92"/>
      <c r="AB43" s="115" t="str">
        <f t="shared" si="130"/>
        <v>-</v>
      </c>
      <c r="AC43" s="115" t="str">
        <f t="shared" si="131"/>
        <v>-</v>
      </c>
      <c r="AD43" s="115" t="str">
        <f t="shared" si="132"/>
        <v>-</v>
      </c>
      <c r="AE43" s="115" t="str">
        <f t="shared" si="133"/>
        <v>-</v>
      </c>
      <c r="AF43" s="115" t="str">
        <f t="shared" si="134"/>
        <v>-</v>
      </c>
      <c r="AG43" s="115" t="str">
        <f t="shared" si="135"/>
        <v>-</v>
      </c>
      <c r="AH43" s="115" t="str">
        <f t="shared" si="136"/>
        <v>-</v>
      </c>
      <c r="AI43" s="115" t="str">
        <f t="shared" si="137"/>
        <v>-</v>
      </c>
      <c r="AJ43" s="115" t="str">
        <f t="shared" si="138"/>
        <v>-</v>
      </c>
      <c r="AK43" s="115" t="str">
        <f t="shared" si="139"/>
        <v>-</v>
      </c>
      <c r="AL43" s="115" t="str">
        <f t="shared" si="140"/>
        <v>-</v>
      </c>
      <c r="AM43" s="115" t="str">
        <f t="shared" si="141"/>
        <v>-</v>
      </c>
      <c r="AO43" s="107" t="str">
        <f t="shared" si="142"/>
        <v>-</v>
      </c>
      <c r="AP43" s="107" t="str">
        <f t="shared" si="143"/>
        <v>-</v>
      </c>
      <c r="AQ43" s="107" t="str">
        <f t="shared" si="144"/>
        <v>-</v>
      </c>
      <c r="AR43" s="107" t="str">
        <f t="shared" si="145"/>
        <v>-</v>
      </c>
      <c r="AS43" s="107" t="str">
        <f t="shared" si="146"/>
        <v>-</v>
      </c>
      <c r="AT43" s="107" t="str">
        <f t="shared" si="147"/>
        <v>-</v>
      </c>
      <c r="AU43" s="107" t="str">
        <f t="shared" si="148"/>
        <v>-</v>
      </c>
      <c r="AV43" s="107" t="str">
        <f t="shared" si="149"/>
        <v>-</v>
      </c>
      <c r="AW43" s="107" t="str">
        <f t="shared" si="150"/>
        <v>-</v>
      </c>
      <c r="AX43" s="107" t="str">
        <f t="shared" si="151"/>
        <v>-</v>
      </c>
      <c r="AY43" s="107">
        <f t="shared" si="152"/>
        <v>1</v>
      </c>
      <c r="AZ43" s="107" t="str">
        <f t="shared" si="153"/>
        <v>-</v>
      </c>
      <c r="BB43" s="107" t="str">
        <f t="shared" si="154"/>
        <v>-</v>
      </c>
      <c r="BC43" s="107" t="str">
        <f t="shared" si="155"/>
        <v>-</v>
      </c>
      <c r="BD43" s="107" t="str">
        <f t="shared" si="156"/>
        <v>-</v>
      </c>
      <c r="BE43" s="107" t="str">
        <f t="shared" si="157"/>
        <v>-</v>
      </c>
      <c r="BF43" s="107" t="str">
        <f t="shared" si="158"/>
        <v>-</v>
      </c>
      <c r="BG43" s="107" t="str">
        <f t="shared" si="159"/>
        <v>-</v>
      </c>
      <c r="BH43" s="107" t="str">
        <f t="shared" si="160"/>
        <v>-</v>
      </c>
      <c r="BI43" s="107" t="str">
        <f t="shared" si="161"/>
        <v>-</v>
      </c>
      <c r="BJ43" s="107" t="str">
        <f t="shared" si="162"/>
        <v>-</v>
      </c>
      <c r="BK43" s="107" t="str">
        <f t="shared" si="163"/>
        <v>-</v>
      </c>
      <c r="BL43" s="107" t="str">
        <f t="shared" si="164"/>
        <v>-</v>
      </c>
      <c r="BM43" s="107" t="str">
        <f t="shared" si="165"/>
        <v>-</v>
      </c>
      <c r="BO43" s="107" t="str">
        <f t="shared" si="166"/>
        <v>-</v>
      </c>
      <c r="BP43" s="107" t="str">
        <f t="shared" si="167"/>
        <v>-</v>
      </c>
      <c r="BQ43" s="107" t="str">
        <f t="shared" si="168"/>
        <v>-</v>
      </c>
      <c r="BR43" s="107" t="str">
        <f t="shared" si="169"/>
        <v>-</v>
      </c>
      <c r="BS43" s="107" t="str">
        <f t="shared" si="170"/>
        <v>-</v>
      </c>
      <c r="BT43" s="107" t="str">
        <f t="shared" si="171"/>
        <v>-</v>
      </c>
      <c r="BU43" s="107" t="str">
        <f t="shared" si="172"/>
        <v>-</v>
      </c>
      <c r="BV43" s="107" t="str">
        <f t="shared" si="173"/>
        <v>-</v>
      </c>
      <c r="BW43" s="107" t="str">
        <f t="shared" si="174"/>
        <v>-</v>
      </c>
      <c r="BX43" s="107" t="str">
        <f t="shared" si="175"/>
        <v>-</v>
      </c>
      <c r="BY43" s="107" t="str">
        <f t="shared" si="176"/>
        <v>-</v>
      </c>
      <c r="BZ43" s="107" t="str">
        <f t="shared" si="177"/>
        <v>-</v>
      </c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</row>
    <row r="44" spans="1:91">
      <c r="A44" s="120">
        <v>12</v>
      </c>
      <c r="B44" s="92" t="s">
        <v>197</v>
      </c>
      <c r="C44" s="86"/>
      <c r="D44" s="86">
        <v>6</v>
      </c>
      <c r="E44" s="86"/>
      <c r="F44" s="86">
        <v>6</v>
      </c>
      <c r="G44" s="86"/>
      <c r="H44" s="106">
        <f t="shared" si="121"/>
        <v>55.555555555555557</v>
      </c>
      <c r="I44" s="92">
        <f t="shared" si="178"/>
        <v>108</v>
      </c>
      <c r="J44" s="92">
        <f t="shared" si="129"/>
        <v>60</v>
      </c>
      <c r="K44" s="92">
        <v>24</v>
      </c>
      <c r="L44" s="92">
        <v>12</v>
      </c>
      <c r="M44" s="92">
        <v>22</v>
      </c>
      <c r="N44" s="92">
        <v>48</v>
      </c>
      <c r="O44" s="92"/>
      <c r="P44" s="92"/>
      <c r="Q44" s="92"/>
      <c r="R44" s="92"/>
      <c r="S44" s="92"/>
      <c r="T44" s="92">
        <v>5</v>
      </c>
      <c r="U44" s="92"/>
      <c r="V44" s="92"/>
      <c r="W44" s="92"/>
      <c r="X44" s="92"/>
      <c r="Y44" s="92"/>
      <c r="Z44" s="92"/>
      <c r="AB44" s="115" t="str">
        <f t="shared" si="130"/>
        <v>-</v>
      </c>
      <c r="AC44" s="115" t="str">
        <f t="shared" si="131"/>
        <v>-</v>
      </c>
      <c r="AD44" s="115" t="str">
        <f t="shared" si="132"/>
        <v>-</v>
      </c>
      <c r="AE44" s="115" t="str">
        <f t="shared" si="133"/>
        <v>-</v>
      </c>
      <c r="AF44" s="115" t="str">
        <f t="shared" si="134"/>
        <v>-</v>
      </c>
      <c r="AG44" s="115" t="str">
        <f t="shared" si="135"/>
        <v>-</v>
      </c>
      <c r="AH44" s="115" t="str">
        <f t="shared" si="136"/>
        <v>-</v>
      </c>
      <c r="AI44" s="115" t="str">
        <f t="shared" si="137"/>
        <v>-</v>
      </c>
      <c r="AJ44" s="115" t="str">
        <f t="shared" si="138"/>
        <v>-</v>
      </c>
      <c r="AK44" s="115" t="str">
        <f t="shared" si="139"/>
        <v>-</v>
      </c>
      <c r="AL44" s="115" t="str">
        <f t="shared" si="140"/>
        <v>-</v>
      </c>
      <c r="AM44" s="115" t="str">
        <f t="shared" si="141"/>
        <v>-</v>
      </c>
      <c r="AO44" s="107" t="str">
        <f t="shared" si="142"/>
        <v>-</v>
      </c>
      <c r="AP44" s="107" t="str">
        <f t="shared" si="143"/>
        <v>-</v>
      </c>
      <c r="AQ44" s="107" t="str">
        <f t="shared" si="144"/>
        <v>-</v>
      </c>
      <c r="AR44" s="107" t="str">
        <f t="shared" si="145"/>
        <v>-</v>
      </c>
      <c r="AS44" s="107" t="str">
        <f t="shared" si="146"/>
        <v>-</v>
      </c>
      <c r="AT44" s="107">
        <f t="shared" si="147"/>
        <v>1</v>
      </c>
      <c r="AU44" s="107" t="str">
        <f t="shared" si="148"/>
        <v>-</v>
      </c>
      <c r="AV44" s="107" t="str">
        <f t="shared" si="149"/>
        <v>-</v>
      </c>
      <c r="AW44" s="107" t="str">
        <f t="shared" si="150"/>
        <v>-</v>
      </c>
      <c r="AX44" s="107" t="str">
        <f t="shared" si="151"/>
        <v>-</v>
      </c>
      <c r="AY44" s="107" t="str">
        <f t="shared" si="152"/>
        <v>-</v>
      </c>
      <c r="AZ44" s="107" t="str">
        <f t="shared" si="153"/>
        <v>-</v>
      </c>
      <c r="BB44" s="107" t="str">
        <f t="shared" si="154"/>
        <v>-</v>
      </c>
      <c r="BC44" s="107" t="str">
        <f t="shared" si="155"/>
        <v>-</v>
      </c>
      <c r="BD44" s="107" t="str">
        <f t="shared" si="156"/>
        <v>-</v>
      </c>
      <c r="BE44" s="107" t="str">
        <f t="shared" si="157"/>
        <v>-</v>
      </c>
      <c r="BF44" s="107" t="str">
        <f t="shared" si="158"/>
        <v>-</v>
      </c>
      <c r="BG44" s="107" t="str">
        <f t="shared" si="159"/>
        <v>-</v>
      </c>
      <c r="BH44" s="107" t="str">
        <f t="shared" si="160"/>
        <v>-</v>
      </c>
      <c r="BI44" s="107" t="str">
        <f t="shared" si="161"/>
        <v>-</v>
      </c>
      <c r="BJ44" s="107" t="str">
        <f t="shared" si="162"/>
        <v>-</v>
      </c>
      <c r="BK44" s="107" t="str">
        <f t="shared" si="163"/>
        <v>-</v>
      </c>
      <c r="BL44" s="107" t="str">
        <f t="shared" si="164"/>
        <v>-</v>
      </c>
      <c r="BM44" s="107" t="str">
        <f t="shared" si="165"/>
        <v>-</v>
      </c>
      <c r="BO44" s="107" t="str">
        <f t="shared" si="166"/>
        <v>-</v>
      </c>
      <c r="BP44" s="107" t="str">
        <f t="shared" si="167"/>
        <v>-</v>
      </c>
      <c r="BQ44" s="107" t="str">
        <f t="shared" si="168"/>
        <v>-</v>
      </c>
      <c r="BR44" s="107" t="str">
        <f t="shared" si="169"/>
        <v>-</v>
      </c>
      <c r="BS44" s="107" t="str">
        <f t="shared" si="170"/>
        <v>-</v>
      </c>
      <c r="BT44" s="107">
        <f t="shared" si="171"/>
        <v>1</v>
      </c>
      <c r="BU44" s="107" t="str">
        <f t="shared" si="172"/>
        <v>-</v>
      </c>
      <c r="BV44" s="107" t="str">
        <f t="shared" si="173"/>
        <v>-</v>
      </c>
      <c r="BW44" s="107" t="str">
        <f t="shared" si="174"/>
        <v>-</v>
      </c>
      <c r="BX44" s="107" t="str">
        <f t="shared" si="175"/>
        <v>-</v>
      </c>
      <c r="BY44" s="107" t="str">
        <f t="shared" si="176"/>
        <v>-</v>
      </c>
      <c r="BZ44" s="107" t="str">
        <f t="shared" si="177"/>
        <v>-</v>
      </c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</row>
    <row r="45" spans="1:91">
      <c r="A45" s="120">
        <v>13</v>
      </c>
      <c r="B45" s="92" t="s">
        <v>198</v>
      </c>
      <c r="C45" s="86"/>
      <c r="D45" s="86">
        <v>10</v>
      </c>
      <c r="E45" s="86"/>
      <c r="F45" s="86"/>
      <c r="G45" s="86"/>
      <c r="H45" s="106">
        <f t="shared" si="121"/>
        <v>51.851851851851848</v>
      </c>
      <c r="I45" s="92">
        <f t="shared" si="178"/>
        <v>54</v>
      </c>
      <c r="J45" s="92">
        <f t="shared" si="129"/>
        <v>28</v>
      </c>
      <c r="K45" s="92">
        <v>18</v>
      </c>
      <c r="L45" s="92"/>
      <c r="M45" s="92">
        <v>10</v>
      </c>
      <c r="N45" s="92">
        <v>26</v>
      </c>
      <c r="O45" s="92"/>
      <c r="P45" s="92"/>
      <c r="Q45" s="92"/>
      <c r="R45" s="92"/>
      <c r="S45" s="92"/>
      <c r="T45" s="92"/>
      <c r="U45" s="92"/>
      <c r="V45" s="92"/>
      <c r="W45" s="92"/>
      <c r="X45" s="92">
        <v>2</v>
      </c>
      <c r="Y45" s="92"/>
      <c r="Z45" s="92"/>
      <c r="AB45" s="115" t="str">
        <f t="shared" si="130"/>
        <v>-</v>
      </c>
      <c r="AC45" s="115" t="str">
        <f t="shared" si="131"/>
        <v>-</v>
      </c>
      <c r="AD45" s="115" t="str">
        <f t="shared" si="132"/>
        <v>-</v>
      </c>
      <c r="AE45" s="115" t="str">
        <f t="shared" si="133"/>
        <v>-</v>
      </c>
      <c r="AF45" s="115" t="str">
        <f t="shared" si="134"/>
        <v>-</v>
      </c>
      <c r="AG45" s="115" t="str">
        <f t="shared" si="135"/>
        <v>-</v>
      </c>
      <c r="AH45" s="115" t="str">
        <f t="shared" si="136"/>
        <v>-</v>
      </c>
      <c r="AI45" s="115" t="str">
        <f t="shared" si="137"/>
        <v>-</v>
      </c>
      <c r="AJ45" s="115" t="str">
        <f t="shared" si="138"/>
        <v>-</v>
      </c>
      <c r="AK45" s="115" t="str">
        <f t="shared" si="139"/>
        <v>-</v>
      </c>
      <c r="AL45" s="115" t="str">
        <f t="shared" si="140"/>
        <v>-</v>
      </c>
      <c r="AM45" s="115" t="str">
        <f t="shared" si="141"/>
        <v>-</v>
      </c>
      <c r="AO45" s="107" t="str">
        <f t="shared" si="142"/>
        <v>-</v>
      </c>
      <c r="AP45" s="107" t="str">
        <f t="shared" si="143"/>
        <v>-</v>
      </c>
      <c r="AQ45" s="107" t="str">
        <f t="shared" si="144"/>
        <v>-</v>
      </c>
      <c r="AR45" s="107" t="str">
        <f t="shared" si="145"/>
        <v>-</v>
      </c>
      <c r="AS45" s="107" t="str">
        <f t="shared" si="146"/>
        <v>-</v>
      </c>
      <c r="AT45" s="107" t="str">
        <f t="shared" si="147"/>
        <v>-</v>
      </c>
      <c r="AU45" s="107" t="str">
        <f t="shared" si="148"/>
        <v>-</v>
      </c>
      <c r="AV45" s="107" t="str">
        <f t="shared" si="149"/>
        <v>-</v>
      </c>
      <c r="AW45" s="107" t="str">
        <f t="shared" si="150"/>
        <v>-</v>
      </c>
      <c r="AX45" s="107">
        <f t="shared" si="151"/>
        <v>1</v>
      </c>
      <c r="AY45" s="107" t="str">
        <f t="shared" si="152"/>
        <v>-</v>
      </c>
      <c r="AZ45" s="107" t="str">
        <f t="shared" si="153"/>
        <v>-</v>
      </c>
      <c r="BB45" s="107" t="str">
        <f t="shared" si="154"/>
        <v>-</v>
      </c>
      <c r="BC45" s="107" t="str">
        <f t="shared" si="155"/>
        <v>-</v>
      </c>
      <c r="BD45" s="107" t="str">
        <f t="shared" si="156"/>
        <v>-</v>
      </c>
      <c r="BE45" s="107" t="str">
        <f t="shared" si="157"/>
        <v>-</v>
      </c>
      <c r="BF45" s="107" t="str">
        <f t="shared" si="158"/>
        <v>-</v>
      </c>
      <c r="BG45" s="107" t="str">
        <f t="shared" si="159"/>
        <v>-</v>
      </c>
      <c r="BH45" s="107" t="str">
        <f t="shared" si="160"/>
        <v>-</v>
      </c>
      <c r="BI45" s="107" t="str">
        <f t="shared" si="161"/>
        <v>-</v>
      </c>
      <c r="BJ45" s="107" t="str">
        <f t="shared" si="162"/>
        <v>-</v>
      </c>
      <c r="BK45" s="107" t="str">
        <f t="shared" si="163"/>
        <v>-</v>
      </c>
      <c r="BL45" s="107" t="str">
        <f t="shared" si="164"/>
        <v>-</v>
      </c>
      <c r="BM45" s="107" t="str">
        <f t="shared" si="165"/>
        <v>-</v>
      </c>
      <c r="BO45" s="107" t="str">
        <f t="shared" si="166"/>
        <v>-</v>
      </c>
      <c r="BP45" s="107" t="str">
        <f t="shared" si="167"/>
        <v>-</v>
      </c>
      <c r="BQ45" s="107" t="str">
        <f t="shared" si="168"/>
        <v>-</v>
      </c>
      <c r="BR45" s="107" t="str">
        <f t="shared" si="169"/>
        <v>-</v>
      </c>
      <c r="BS45" s="107" t="str">
        <f t="shared" si="170"/>
        <v>-</v>
      </c>
      <c r="BT45" s="107" t="str">
        <f t="shared" si="171"/>
        <v>-</v>
      </c>
      <c r="BU45" s="107" t="str">
        <f t="shared" si="172"/>
        <v>-</v>
      </c>
      <c r="BV45" s="107" t="str">
        <f t="shared" si="173"/>
        <v>-</v>
      </c>
      <c r="BW45" s="107" t="str">
        <f t="shared" si="174"/>
        <v>-</v>
      </c>
      <c r="BX45" s="107" t="str">
        <f t="shared" si="175"/>
        <v>-</v>
      </c>
      <c r="BY45" s="107" t="str">
        <f t="shared" si="176"/>
        <v>-</v>
      </c>
      <c r="BZ45" s="107" t="str">
        <f t="shared" si="177"/>
        <v>-</v>
      </c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</row>
    <row r="46" spans="1:91">
      <c r="A46" s="120">
        <v>14</v>
      </c>
      <c r="B46" s="116" t="s">
        <v>199</v>
      </c>
      <c r="C46" s="86"/>
      <c r="D46" s="86">
        <v>7</v>
      </c>
      <c r="E46" s="86"/>
      <c r="F46" s="86"/>
      <c r="G46" s="86"/>
      <c r="H46" s="106">
        <f t="shared" si="121"/>
        <v>51.851851851851848</v>
      </c>
      <c r="I46" s="92">
        <f t="shared" si="178"/>
        <v>54</v>
      </c>
      <c r="J46" s="92">
        <f t="shared" si="129"/>
        <v>28</v>
      </c>
      <c r="K46" s="92">
        <v>18</v>
      </c>
      <c r="L46" s="92"/>
      <c r="M46" s="92">
        <v>10</v>
      </c>
      <c r="N46" s="92">
        <v>26</v>
      </c>
      <c r="O46" s="92"/>
      <c r="P46" s="92"/>
      <c r="Q46" s="92"/>
      <c r="R46" s="92"/>
      <c r="S46" s="92"/>
      <c r="T46" s="92"/>
      <c r="U46" s="92">
        <v>2</v>
      </c>
      <c r="V46" s="92"/>
      <c r="W46" s="92"/>
      <c r="X46" s="92"/>
      <c r="Y46" s="92"/>
      <c r="Z46" s="92"/>
      <c r="AB46" s="115" t="str">
        <f t="shared" si="130"/>
        <v>-</v>
      </c>
      <c r="AC46" s="115" t="str">
        <f t="shared" si="131"/>
        <v>-</v>
      </c>
      <c r="AD46" s="115" t="str">
        <f t="shared" si="132"/>
        <v>-</v>
      </c>
      <c r="AE46" s="115" t="str">
        <f t="shared" si="133"/>
        <v>-</v>
      </c>
      <c r="AF46" s="115" t="str">
        <f t="shared" si="134"/>
        <v>-</v>
      </c>
      <c r="AG46" s="115" t="str">
        <f t="shared" si="135"/>
        <v>-</v>
      </c>
      <c r="AH46" s="115" t="str">
        <f t="shared" si="136"/>
        <v>-</v>
      </c>
      <c r="AI46" s="115" t="str">
        <f t="shared" si="137"/>
        <v>-</v>
      </c>
      <c r="AJ46" s="115" t="str">
        <f t="shared" si="138"/>
        <v>-</v>
      </c>
      <c r="AK46" s="115" t="str">
        <f t="shared" si="139"/>
        <v>-</v>
      </c>
      <c r="AL46" s="115" t="str">
        <f t="shared" si="140"/>
        <v>-</v>
      </c>
      <c r="AM46" s="115" t="str">
        <f t="shared" si="141"/>
        <v>-</v>
      </c>
      <c r="AO46" s="107" t="str">
        <f t="shared" si="142"/>
        <v>-</v>
      </c>
      <c r="AP46" s="107" t="str">
        <f t="shared" si="143"/>
        <v>-</v>
      </c>
      <c r="AQ46" s="107" t="str">
        <f t="shared" si="144"/>
        <v>-</v>
      </c>
      <c r="AR46" s="107" t="str">
        <f t="shared" si="145"/>
        <v>-</v>
      </c>
      <c r="AS46" s="107" t="str">
        <f t="shared" si="146"/>
        <v>-</v>
      </c>
      <c r="AT46" s="107" t="str">
        <f t="shared" si="147"/>
        <v>-</v>
      </c>
      <c r="AU46" s="107">
        <f t="shared" si="148"/>
        <v>1</v>
      </c>
      <c r="AV46" s="107" t="str">
        <f t="shared" si="149"/>
        <v>-</v>
      </c>
      <c r="AW46" s="107" t="str">
        <f t="shared" si="150"/>
        <v>-</v>
      </c>
      <c r="AX46" s="107" t="str">
        <f t="shared" si="151"/>
        <v>-</v>
      </c>
      <c r="AY46" s="107" t="str">
        <f t="shared" si="152"/>
        <v>-</v>
      </c>
      <c r="AZ46" s="107" t="str">
        <f t="shared" si="153"/>
        <v>-</v>
      </c>
      <c r="BB46" s="107" t="str">
        <f t="shared" si="154"/>
        <v>-</v>
      </c>
      <c r="BC46" s="107" t="str">
        <f t="shared" si="155"/>
        <v>-</v>
      </c>
      <c r="BD46" s="107" t="str">
        <f t="shared" si="156"/>
        <v>-</v>
      </c>
      <c r="BE46" s="107" t="str">
        <f t="shared" si="157"/>
        <v>-</v>
      </c>
      <c r="BF46" s="107" t="str">
        <f t="shared" si="158"/>
        <v>-</v>
      </c>
      <c r="BG46" s="107" t="str">
        <f t="shared" si="159"/>
        <v>-</v>
      </c>
      <c r="BH46" s="107" t="str">
        <f t="shared" si="160"/>
        <v>-</v>
      </c>
      <c r="BI46" s="107" t="str">
        <f t="shared" si="161"/>
        <v>-</v>
      </c>
      <c r="BJ46" s="107" t="str">
        <f t="shared" si="162"/>
        <v>-</v>
      </c>
      <c r="BK46" s="107" t="str">
        <f t="shared" si="163"/>
        <v>-</v>
      </c>
      <c r="BL46" s="107" t="str">
        <f t="shared" si="164"/>
        <v>-</v>
      </c>
      <c r="BM46" s="107" t="str">
        <f t="shared" si="165"/>
        <v>-</v>
      </c>
      <c r="BO46" s="107" t="str">
        <f t="shared" si="166"/>
        <v>-</v>
      </c>
      <c r="BP46" s="107" t="str">
        <f t="shared" si="167"/>
        <v>-</v>
      </c>
      <c r="BQ46" s="107" t="str">
        <f t="shared" si="168"/>
        <v>-</v>
      </c>
      <c r="BR46" s="107" t="str">
        <f t="shared" si="169"/>
        <v>-</v>
      </c>
      <c r="BS46" s="107" t="str">
        <f t="shared" si="170"/>
        <v>-</v>
      </c>
      <c r="BT46" s="107" t="str">
        <f t="shared" si="171"/>
        <v>-</v>
      </c>
      <c r="BU46" s="107" t="str">
        <f t="shared" si="172"/>
        <v>-</v>
      </c>
      <c r="BV46" s="107" t="str">
        <f t="shared" si="173"/>
        <v>-</v>
      </c>
      <c r="BW46" s="107" t="str">
        <f t="shared" si="174"/>
        <v>-</v>
      </c>
      <c r="BX46" s="107" t="str">
        <f t="shared" si="175"/>
        <v>-</v>
      </c>
      <c r="BY46" s="107" t="str">
        <f t="shared" si="176"/>
        <v>-</v>
      </c>
      <c r="BZ46" s="107" t="str">
        <f t="shared" si="177"/>
        <v>-</v>
      </c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</row>
    <row r="47" spans="1:91">
      <c r="A47" s="120">
        <v>15</v>
      </c>
      <c r="B47" s="92" t="s">
        <v>200</v>
      </c>
      <c r="C47" s="86">
        <v>9</v>
      </c>
      <c r="D47" s="86">
        <v>8</v>
      </c>
      <c r="E47" s="86"/>
      <c r="F47" s="86"/>
      <c r="G47" s="121"/>
      <c r="H47" s="106">
        <f t="shared" si="121"/>
        <v>55.026455026455025</v>
      </c>
      <c r="I47" s="92">
        <f t="shared" si="178"/>
        <v>189</v>
      </c>
      <c r="J47" s="92">
        <f t="shared" si="129"/>
        <v>104</v>
      </c>
      <c r="K47" s="92">
        <v>68</v>
      </c>
      <c r="L47" s="92"/>
      <c r="M47" s="92">
        <v>36</v>
      </c>
      <c r="N47" s="92">
        <v>85</v>
      </c>
      <c r="O47" s="92"/>
      <c r="P47" s="92"/>
      <c r="Q47" s="92"/>
      <c r="R47" s="92"/>
      <c r="S47" s="92"/>
      <c r="T47" s="92"/>
      <c r="U47" s="92"/>
      <c r="V47" s="92">
        <v>4</v>
      </c>
      <c r="W47" s="92">
        <v>6</v>
      </c>
      <c r="X47" s="92"/>
      <c r="Y47" s="92"/>
      <c r="Z47" s="92"/>
      <c r="AB47" s="115" t="str">
        <f t="shared" si="130"/>
        <v>-</v>
      </c>
      <c r="AC47" s="115" t="str">
        <f t="shared" si="131"/>
        <v>-</v>
      </c>
      <c r="AD47" s="115" t="str">
        <f t="shared" si="132"/>
        <v>-</v>
      </c>
      <c r="AE47" s="115" t="str">
        <f t="shared" si="133"/>
        <v>-</v>
      </c>
      <c r="AF47" s="115" t="str">
        <f t="shared" si="134"/>
        <v>-</v>
      </c>
      <c r="AG47" s="115" t="str">
        <f t="shared" si="135"/>
        <v>-</v>
      </c>
      <c r="AH47" s="115" t="str">
        <f t="shared" si="136"/>
        <v>-</v>
      </c>
      <c r="AI47" s="115" t="str">
        <f t="shared" si="137"/>
        <v>-</v>
      </c>
      <c r="AJ47" s="115">
        <f t="shared" si="138"/>
        <v>1</v>
      </c>
      <c r="AK47" s="115" t="str">
        <f t="shared" si="139"/>
        <v>-</v>
      </c>
      <c r="AL47" s="115" t="str">
        <f t="shared" si="140"/>
        <v>-</v>
      </c>
      <c r="AM47" s="115" t="str">
        <f t="shared" si="141"/>
        <v>-</v>
      </c>
      <c r="AO47" s="107" t="str">
        <f t="shared" si="142"/>
        <v>-</v>
      </c>
      <c r="AP47" s="107" t="str">
        <f t="shared" si="143"/>
        <v>-</v>
      </c>
      <c r="AQ47" s="107" t="str">
        <f t="shared" si="144"/>
        <v>-</v>
      </c>
      <c r="AR47" s="107" t="str">
        <f t="shared" si="145"/>
        <v>-</v>
      </c>
      <c r="AS47" s="107" t="str">
        <f t="shared" si="146"/>
        <v>-</v>
      </c>
      <c r="AT47" s="107" t="str">
        <f t="shared" si="147"/>
        <v>-</v>
      </c>
      <c r="AU47" s="107" t="str">
        <f t="shared" si="148"/>
        <v>-</v>
      </c>
      <c r="AV47" s="107">
        <f t="shared" si="149"/>
        <v>1</v>
      </c>
      <c r="AW47" s="107" t="str">
        <f t="shared" si="150"/>
        <v>-</v>
      </c>
      <c r="AX47" s="107" t="str">
        <f t="shared" si="151"/>
        <v>-</v>
      </c>
      <c r="AY47" s="107" t="str">
        <f t="shared" si="152"/>
        <v>-</v>
      </c>
      <c r="AZ47" s="107" t="str">
        <f t="shared" si="153"/>
        <v>-</v>
      </c>
      <c r="BB47" s="107" t="str">
        <f t="shared" si="154"/>
        <v>-</v>
      </c>
      <c r="BC47" s="107" t="str">
        <f t="shared" si="155"/>
        <v>-</v>
      </c>
      <c r="BD47" s="107" t="str">
        <f t="shared" si="156"/>
        <v>-</v>
      </c>
      <c r="BE47" s="107" t="str">
        <f t="shared" si="157"/>
        <v>-</v>
      </c>
      <c r="BF47" s="107" t="str">
        <f t="shared" si="158"/>
        <v>-</v>
      </c>
      <c r="BG47" s="107" t="str">
        <f t="shared" si="159"/>
        <v>-</v>
      </c>
      <c r="BH47" s="107" t="str">
        <f t="shared" si="160"/>
        <v>-</v>
      </c>
      <c r="BI47" s="107" t="str">
        <f t="shared" si="161"/>
        <v>-</v>
      </c>
      <c r="BJ47" s="107" t="str">
        <f t="shared" si="162"/>
        <v>-</v>
      </c>
      <c r="BK47" s="107" t="str">
        <f t="shared" si="163"/>
        <v>-</v>
      </c>
      <c r="BL47" s="107" t="str">
        <f t="shared" si="164"/>
        <v>-</v>
      </c>
      <c r="BM47" s="107" t="str">
        <f t="shared" si="165"/>
        <v>-</v>
      </c>
      <c r="BO47" s="107" t="str">
        <f t="shared" si="166"/>
        <v>-</v>
      </c>
      <c r="BP47" s="107" t="str">
        <f t="shared" si="167"/>
        <v>-</v>
      </c>
      <c r="BQ47" s="107" t="str">
        <f t="shared" si="168"/>
        <v>-</v>
      </c>
      <c r="BR47" s="107" t="str">
        <f t="shared" si="169"/>
        <v>-</v>
      </c>
      <c r="BS47" s="107" t="str">
        <f t="shared" si="170"/>
        <v>-</v>
      </c>
      <c r="BT47" s="107" t="str">
        <f t="shared" si="171"/>
        <v>-</v>
      </c>
      <c r="BU47" s="107" t="str">
        <f t="shared" si="172"/>
        <v>-</v>
      </c>
      <c r="BV47" s="107" t="str">
        <f t="shared" si="173"/>
        <v>-</v>
      </c>
      <c r="BW47" s="107" t="str">
        <f t="shared" si="174"/>
        <v>-</v>
      </c>
      <c r="BX47" s="107" t="str">
        <f t="shared" si="175"/>
        <v>-</v>
      </c>
      <c r="BY47" s="107" t="str">
        <f t="shared" si="176"/>
        <v>-</v>
      </c>
      <c r="BZ47" s="107" t="str">
        <f t="shared" si="177"/>
        <v>-</v>
      </c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</row>
    <row r="48" spans="1:91">
      <c r="A48" s="120">
        <v>16</v>
      </c>
      <c r="B48" s="92" t="s">
        <v>201</v>
      </c>
      <c r="C48" s="86"/>
      <c r="D48" s="81">
        <v>6</v>
      </c>
      <c r="E48" s="86"/>
      <c r="F48" s="86"/>
      <c r="G48" s="86"/>
      <c r="H48" s="106">
        <f t="shared" si="121"/>
        <v>59.259259259259252</v>
      </c>
      <c r="I48" s="92">
        <f t="shared" si="178"/>
        <v>81</v>
      </c>
      <c r="J48" s="92">
        <f t="shared" si="129"/>
        <v>48</v>
      </c>
      <c r="K48" s="92">
        <v>32</v>
      </c>
      <c r="L48" s="92">
        <v>16</v>
      </c>
      <c r="M48" s="92"/>
      <c r="N48" s="92">
        <v>33</v>
      </c>
      <c r="O48" s="92"/>
      <c r="P48" s="92"/>
      <c r="Q48" s="92"/>
      <c r="R48" s="92"/>
      <c r="S48" s="92"/>
      <c r="T48" s="92">
        <v>4</v>
      </c>
      <c r="U48" s="92"/>
      <c r="V48" s="92"/>
      <c r="W48" s="92"/>
      <c r="X48" s="92"/>
      <c r="Y48" s="92"/>
      <c r="Z48" s="92"/>
      <c r="AB48" s="115" t="str">
        <f t="shared" si="130"/>
        <v>-</v>
      </c>
      <c r="AC48" s="115" t="str">
        <f t="shared" si="131"/>
        <v>-</v>
      </c>
      <c r="AD48" s="115" t="str">
        <f t="shared" si="132"/>
        <v>-</v>
      </c>
      <c r="AE48" s="115" t="str">
        <f t="shared" si="133"/>
        <v>-</v>
      </c>
      <c r="AF48" s="115" t="str">
        <f t="shared" si="134"/>
        <v>-</v>
      </c>
      <c r="AG48" s="115" t="str">
        <f t="shared" si="135"/>
        <v>-</v>
      </c>
      <c r="AH48" s="115" t="str">
        <f t="shared" si="136"/>
        <v>-</v>
      </c>
      <c r="AI48" s="115" t="str">
        <f t="shared" si="137"/>
        <v>-</v>
      </c>
      <c r="AJ48" s="115" t="str">
        <f t="shared" si="138"/>
        <v>-</v>
      </c>
      <c r="AK48" s="115" t="str">
        <f t="shared" si="139"/>
        <v>-</v>
      </c>
      <c r="AL48" s="115" t="str">
        <f t="shared" si="140"/>
        <v>-</v>
      </c>
      <c r="AM48" s="115" t="str">
        <f t="shared" si="141"/>
        <v>-</v>
      </c>
      <c r="AO48" s="107" t="str">
        <f t="shared" si="142"/>
        <v>-</v>
      </c>
      <c r="AP48" s="107" t="str">
        <f t="shared" si="143"/>
        <v>-</v>
      </c>
      <c r="AQ48" s="107" t="str">
        <f t="shared" si="144"/>
        <v>-</v>
      </c>
      <c r="AR48" s="107" t="str">
        <f t="shared" si="145"/>
        <v>-</v>
      </c>
      <c r="AS48" s="107" t="str">
        <f t="shared" si="146"/>
        <v>-</v>
      </c>
      <c r="AT48" s="107">
        <f t="shared" si="147"/>
        <v>1</v>
      </c>
      <c r="AU48" s="107" t="str">
        <f t="shared" si="148"/>
        <v>-</v>
      </c>
      <c r="AV48" s="107" t="str">
        <f t="shared" si="149"/>
        <v>-</v>
      </c>
      <c r="AW48" s="107" t="str">
        <f t="shared" si="150"/>
        <v>-</v>
      </c>
      <c r="AX48" s="107" t="str">
        <f t="shared" si="151"/>
        <v>-</v>
      </c>
      <c r="AY48" s="107" t="str">
        <f t="shared" si="152"/>
        <v>-</v>
      </c>
      <c r="AZ48" s="107" t="str">
        <f t="shared" si="153"/>
        <v>-</v>
      </c>
      <c r="BB48" s="107" t="str">
        <f t="shared" si="154"/>
        <v>-</v>
      </c>
      <c r="BC48" s="107" t="str">
        <f t="shared" si="155"/>
        <v>-</v>
      </c>
      <c r="BD48" s="107" t="str">
        <f t="shared" si="156"/>
        <v>-</v>
      </c>
      <c r="BE48" s="107" t="str">
        <f t="shared" si="157"/>
        <v>-</v>
      </c>
      <c r="BF48" s="107" t="str">
        <f t="shared" si="158"/>
        <v>-</v>
      </c>
      <c r="BG48" s="107" t="str">
        <f t="shared" si="159"/>
        <v>-</v>
      </c>
      <c r="BH48" s="107" t="str">
        <f t="shared" si="160"/>
        <v>-</v>
      </c>
      <c r="BI48" s="107" t="str">
        <f t="shared" si="161"/>
        <v>-</v>
      </c>
      <c r="BJ48" s="107" t="str">
        <f t="shared" si="162"/>
        <v>-</v>
      </c>
      <c r="BK48" s="107" t="str">
        <f t="shared" si="163"/>
        <v>-</v>
      </c>
      <c r="BL48" s="107" t="str">
        <f t="shared" si="164"/>
        <v>-</v>
      </c>
      <c r="BM48" s="107" t="str">
        <f t="shared" si="165"/>
        <v>-</v>
      </c>
      <c r="BO48" s="107" t="str">
        <f t="shared" si="166"/>
        <v>-</v>
      </c>
      <c r="BP48" s="107" t="str">
        <f t="shared" si="167"/>
        <v>-</v>
      </c>
      <c r="BQ48" s="107" t="str">
        <f t="shared" si="168"/>
        <v>-</v>
      </c>
      <c r="BR48" s="107" t="str">
        <f t="shared" si="169"/>
        <v>-</v>
      </c>
      <c r="BS48" s="107" t="str">
        <f t="shared" si="170"/>
        <v>-</v>
      </c>
      <c r="BT48" s="107" t="str">
        <f t="shared" si="171"/>
        <v>-</v>
      </c>
      <c r="BU48" s="107" t="str">
        <f t="shared" si="172"/>
        <v>-</v>
      </c>
      <c r="BV48" s="107" t="str">
        <f t="shared" si="173"/>
        <v>-</v>
      </c>
      <c r="BW48" s="107" t="str">
        <f t="shared" si="174"/>
        <v>-</v>
      </c>
      <c r="BX48" s="107" t="str">
        <f t="shared" si="175"/>
        <v>-</v>
      </c>
      <c r="BY48" s="107" t="str">
        <f t="shared" si="176"/>
        <v>-</v>
      </c>
      <c r="BZ48" s="107" t="str">
        <f t="shared" si="177"/>
        <v>-</v>
      </c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</row>
    <row r="49" spans="1:91">
      <c r="A49" s="120">
        <v>17</v>
      </c>
      <c r="B49" s="92" t="s">
        <v>202</v>
      </c>
      <c r="C49" s="86">
        <v>9</v>
      </c>
      <c r="D49" s="86"/>
      <c r="E49" s="86">
        <v>9</v>
      </c>
      <c r="F49" s="86"/>
      <c r="G49" s="86"/>
      <c r="H49" s="106">
        <f t="shared" si="121"/>
        <v>64.197530864197532</v>
      </c>
      <c r="I49" s="92">
        <f t="shared" si="178"/>
        <v>81</v>
      </c>
      <c r="J49" s="92">
        <f t="shared" si="129"/>
        <v>52</v>
      </c>
      <c r="K49" s="92">
        <v>28</v>
      </c>
      <c r="L49" s="92"/>
      <c r="M49" s="92">
        <v>24</v>
      </c>
      <c r="N49" s="92">
        <v>29</v>
      </c>
      <c r="O49" s="92"/>
      <c r="P49" s="92"/>
      <c r="Q49" s="92"/>
      <c r="R49" s="92"/>
      <c r="S49" s="92"/>
      <c r="T49" s="92"/>
      <c r="U49" s="92"/>
      <c r="V49" s="92">
        <v>2</v>
      </c>
      <c r="W49" s="92">
        <v>3</v>
      </c>
      <c r="X49" s="92"/>
      <c r="Y49" s="92"/>
      <c r="Z49" s="92"/>
      <c r="AB49" s="115" t="str">
        <f t="shared" si="130"/>
        <v>-</v>
      </c>
      <c r="AC49" s="115" t="str">
        <f t="shared" si="131"/>
        <v>-</v>
      </c>
      <c r="AD49" s="115" t="str">
        <f t="shared" si="132"/>
        <v>-</v>
      </c>
      <c r="AE49" s="115" t="str">
        <f t="shared" si="133"/>
        <v>-</v>
      </c>
      <c r="AF49" s="115" t="str">
        <f t="shared" si="134"/>
        <v>-</v>
      </c>
      <c r="AG49" s="115" t="str">
        <f t="shared" si="135"/>
        <v>-</v>
      </c>
      <c r="AH49" s="115" t="str">
        <f t="shared" si="136"/>
        <v>-</v>
      </c>
      <c r="AI49" s="115" t="str">
        <f t="shared" si="137"/>
        <v>-</v>
      </c>
      <c r="AJ49" s="115">
        <f t="shared" si="138"/>
        <v>1</v>
      </c>
      <c r="AK49" s="115" t="str">
        <f t="shared" si="139"/>
        <v>-</v>
      </c>
      <c r="AL49" s="115" t="str">
        <f t="shared" si="140"/>
        <v>-</v>
      </c>
      <c r="AM49" s="115" t="str">
        <f t="shared" si="141"/>
        <v>-</v>
      </c>
      <c r="AO49" s="107" t="str">
        <f t="shared" si="142"/>
        <v>-</v>
      </c>
      <c r="AP49" s="107" t="str">
        <f t="shared" si="143"/>
        <v>-</v>
      </c>
      <c r="AQ49" s="107" t="str">
        <f t="shared" si="144"/>
        <v>-</v>
      </c>
      <c r="AR49" s="107" t="str">
        <f t="shared" si="145"/>
        <v>-</v>
      </c>
      <c r="AS49" s="107" t="str">
        <f t="shared" si="146"/>
        <v>-</v>
      </c>
      <c r="AT49" s="107" t="str">
        <f t="shared" si="147"/>
        <v>-</v>
      </c>
      <c r="AU49" s="107" t="str">
        <f t="shared" si="148"/>
        <v>-</v>
      </c>
      <c r="AV49" s="107" t="str">
        <f t="shared" si="149"/>
        <v>-</v>
      </c>
      <c r="AW49" s="107" t="str">
        <f t="shared" si="150"/>
        <v>-</v>
      </c>
      <c r="AX49" s="107" t="str">
        <f t="shared" si="151"/>
        <v>-</v>
      </c>
      <c r="AY49" s="107" t="str">
        <f t="shared" si="152"/>
        <v>-</v>
      </c>
      <c r="AZ49" s="107" t="str">
        <f t="shared" si="153"/>
        <v>-</v>
      </c>
      <c r="BB49" s="107" t="str">
        <f t="shared" si="154"/>
        <v>-</v>
      </c>
      <c r="BC49" s="107" t="str">
        <f t="shared" si="155"/>
        <v>-</v>
      </c>
      <c r="BD49" s="107" t="str">
        <f t="shared" si="156"/>
        <v>-</v>
      </c>
      <c r="BE49" s="107" t="str">
        <f t="shared" si="157"/>
        <v>-</v>
      </c>
      <c r="BF49" s="107" t="str">
        <f t="shared" si="158"/>
        <v>-</v>
      </c>
      <c r="BG49" s="107" t="str">
        <f t="shared" si="159"/>
        <v>-</v>
      </c>
      <c r="BH49" s="107" t="str">
        <f t="shared" si="160"/>
        <v>-</v>
      </c>
      <c r="BI49" s="107" t="str">
        <f t="shared" si="161"/>
        <v>-</v>
      </c>
      <c r="BJ49" s="107">
        <f t="shared" si="162"/>
        <v>1</v>
      </c>
      <c r="BK49" s="107" t="str">
        <f t="shared" si="163"/>
        <v>-</v>
      </c>
      <c r="BL49" s="107" t="str">
        <f t="shared" si="164"/>
        <v>-</v>
      </c>
      <c r="BM49" s="107" t="str">
        <f t="shared" si="165"/>
        <v>-</v>
      </c>
      <c r="BO49" s="107" t="str">
        <f t="shared" si="166"/>
        <v>-</v>
      </c>
      <c r="BP49" s="107" t="str">
        <f t="shared" si="167"/>
        <v>-</v>
      </c>
      <c r="BQ49" s="107" t="str">
        <f t="shared" si="168"/>
        <v>-</v>
      </c>
      <c r="BR49" s="107" t="str">
        <f t="shared" si="169"/>
        <v>-</v>
      </c>
      <c r="BS49" s="107" t="str">
        <f t="shared" si="170"/>
        <v>-</v>
      </c>
      <c r="BT49" s="107" t="str">
        <f t="shared" si="171"/>
        <v>-</v>
      </c>
      <c r="BU49" s="107" t="str">
        <f t="shared" si="172"/>
        <v>-</v>
      </c>
      <c r="BV49" s="107" t="str">
        <f t="shared" si="173"/>
        <v>-</v>
      </c>
      <c r="BW49" s="107" t="str">
        <f t="shared" si="174"/>
        <v>-</v>
      </c>
      <c r="BX49" s="107" t="str">
        <f t="shared" si="175"/>
        <v>-</v>
      </c>
      <c r="BY49" s="107" t="str">
        <f t="shared" si="176"/>
        <v>-</v>
      </c>
      <c r="BZ49" s="107" t="str">
        <f t="shared" si="177"/>
        <v>-</v>
      </c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</row>
    <row r="50" spans="1:91">
      <c r="A50" s="120">
        <v>18</v>
      </c>
      <c r="B50" s="92" t="s">
        <v>203</v>
      </c>
      <c r="C50" s="122">
        <v>10</v>
      </c>
      <c r="D50" s="86"/>
      <c r="E50" s="86"/>
      <c r="F50" s="86"/>
      <c r="G50" s="86"/>
      <c r="H50" s="106">
        <f t="shared" si="121"/>
        <v>51.851851851851848</v>
      </c>
      <c r="I50" s="92">
        <f t="shared" si="178"/>
        <v>81</v>
      </c>
      <c r="J50" s="92">
        <f t="shared" si="129"/>
        <v>42</v>
      </c>
      <c r="K50" s="84">
        <v>28</v>
      </c>
      <c r="L50" s="92"/>
      <c r="M50" s="84">
        <v>14</v>
      </c>
      <c r="N50" s="92">
        <v>39</v>
      </c>
      <c r="O50" s="92"/>
      <c r="P50" s="84"/>
      <c r="Q50" s="92"/>
      <c r="R50" s="92"/>
      <c r="S50" s="84"/>
      <c r="T50" s="92"/>
      <c r="U50" s="92"/>
      <c r="V50" s="92"/>
      <c r="W50" s="84"/>
      <c r="X50" s="92">
        <v>3</v>
      </c>
      <c r="Y50" s="92"/>
      <c r="Z50" s="92"/>
      <c r="AB50" s="115" t="str">
        <f t="shared" si="130"/>
        <v>-</v>
      </c>
      <c r="AC50" s="115" t="str">
        <f t="shared" si="131"/>
        <v>-</v>
      </c>
      <c r="AD50" s="115" t="str">
        <f t="shared" si="132"/>
        <v>-</v>
      </c>
      <c r="AE50" s="115" t="str">
        <f t="shared" si="133"/>
        <v>-</v>
      </c>
      <c r="AF50" s="115" t="str">
        <f t="shared" si="134"/>
        <v>-</v>
      </c>
      <c r="AG50" s="115" t="str">
        <f t="shared" si="135"/>
        <v>-</v>
      </c>
      <c r="AH50" s="115" t="str">
        <f t="shared" si="136"/>
        <v>-</v>
      </c>
      <c r="AI50" s="115" t="str">
        <f t="shared" si="137"/>
        <v>-</v>
      </c>
      <c r="AJ50" s="115" t="str">
        <f t="shared" si="138"/>
        <v>-</v>
      </c>
      <c r="AK50" s="115">
        <f t="shared" si="139"/>
        <v>1</v>
      </c>
      <c r="AL50" s="115" t="str">
        <f t="shared" si="140"/>
        <v>-</v>
      </c>
      <c r="AM50" s="115" t="str">
        <f t="shared" si="141"/>
        <v>-</v>
      </c>
      <c r="AO50" s="107" t="str">
        <f t="shared" si="142"/>
        <v>-</v>
      </c>
      <c r="AP50" s="107" t="str">
        <f t="shared" si="143"/>
        <v>-</v>
      </c>
      <c r="AQ50" s="107" t="str">
        <f t="shared" si="144"/>
        <v>-</v>
      </c>
      <c r="AR50" s="107" t="str">
        <f t="shared" si="145"/>
        <v>-</v>
      </c>
      <c r="AS50" s="107" t="str">
        <f t="shared" si="146"/>
        <v>-</v>
      </c>
      <c r="AT50" s="107" t="str">
        <f t="shared" si="147"/>
        <v>-</v>
      </c>
      <c r="AU50" s="107" t="str">
        <f t="shared" si="148"/>
        <v>-</v>
      </c>
      <c r="AV50" s="107" t="str">
        <f t="shared" si="149"/>
        <v>-</v>
      </c>
      <c r="AW50" s="107" t="str">
        <f t="shared" si="150"/>
        <v>-</v>
      </c>
      <c r="AX50" s="107" t="str">
        <f t="shared" si="151"/>
        <v>-</v>
      </c>
      <c r="AY50" s="107" t="str">
        <f t="shared" si="152"/>
        <v>-</v>
      </c>
      <c r="AZ50" s="107" t="str">
        <f t="shared" si="153"/>
        <v>-</v>
      </c>
      <c r="BB50" s="107" t="str">
        <f t="shared" si="154"/>
        <v>-</v>
      </c>
      <c r="BC50" s="107" t="str">
        <f t="shared" si="155"/>
        <v>-</v>
      </c>
      <c r="BD50" s="107" t="str">
        <f t="shared" si="156"/>
        <v>-</v>
      </c>
      <c r="BE50" s="107" t="str">
        <f t="shared" si="157"/>
        <v>-</v>
      </c>
      <c r="BF50" s="107" t="str">
        <f t="shared" si="158"/>
        <v>-</v>
      </c>
      <c r="BG50" s="107" t="str">
        <f t="shared" si="159"/>
        <v>-</v>
      </c>
      <c r="BH50" s="107" t="str">
        <f t="shared" si="160"/>
        <v>-</v>
      </c>
      <c r="BI50" s="107" t="str">
        <f t="shared" si="161"/>
        <v>-</v>
      </c>
      <c r="BJ50" s="107" t="str">
        <f t="shared" si="162"/>
        <v>-</v>
      </c>
      <c r="BK50" s="107" t="str">
        <f t="shared" si="163"/>
        <v>-</v>
      </c>
      <c r="BL50" s="107" t="str">
        <f t="shared" si="164"/>
        <v>-</v>
      </c>
      <c r="BM50" s="107" t="str">
        <f t="shared" si="165"/>
        <v>-</v>
      </c>
      <c r="BO50" s="107" t="str">
        <f t="shared" si="166"/>
        <v>-</v>
      </c>
      <c r="BP50" s="107" t="str">
        <f t="shared" si="167"/>
        <v>-</v>
      </c>
      <c r="BQ50" s="107" t="str">
        <f t="shared" si="168"/>
        <v>-</v>
      </c>
      <c r="BR50" s="107" t="str">
        <f t="shared" si="169"/>
        <v>-</v>
      </c>
      <c r="BS50" s="107" t="str">
        <f t="shared" si="170"/>
        <v>-</v>
      </c>
      <c r="BT50" s="107" t="str">
        <f t="shared" si="171"/>
        <v>-</v>
      </c>
      <c r="BU50" s="107" t="str">
        <f t="shared" si="172"/>
        <v>-</v>
      </c>
      <c r="BV50" s="107" t="str">
        <f t="shared" si="173"/>
        <v>-</v>
      </c>
      <c r="BW50" s="107" t="str">
        <f t="shared" si="174"/>
        <v>-</v>
      </c>
      <c r="BX50" s="107" t="str">
        <f t="shared" si="175"/>
        <v>-</v>
      </c>
      <c r="BY50" s="107" t="str">
        <f t="shared" si="176"/>
        <v>-</v>
      </c>
      <c r="BZ50" s="107" t="str">
        <f t="shared" si="177"/>
        <v>-</v>
      </c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</row>
    <row r="51" spans="1:91">
      <c r="A51" s="120">
        <v>19</v>
      </c>
      <c r="B51" s="92" t="s">
        <v>204</v>
      </c>
      <c r="C51" s="86"/>
      <c r="D51" s="86">
        <v>11</v>
      </c>
      <c r="E51" s="86"/>
      <c r="F51" s="86"/>
      <c r="G51" s="86"/>
      <c r="H51" s="106">
        <f t="shared" si="121"/>
        <v>59.259259259259252</v>
      </c>
      <c r="I51" s="92">
        <f t="shared" si="178"/>
        <v>54</v>
      </c>
      <c r="J51" s="92">
        <f t="shared" si="129"/>
        <v>32</v>
      </c>
      <c r="K51" s="92">
        <v>18</v>
      </c>
      <c r="L51" s="92"/>
      <c r="M51" s="92">
        <v>14</v>
      </c>
      <c r="N51" s="92">
        <v>22</v>
      </c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>
        <v>4</v>
      </c>
      <c r="Z51" s="92"/>
      <c r="AB51" s="115" t="str">
        <f t="shared" si="130"/>
        <v>-</v>
      </c>
      <c r="AC51" s="115" t="str">
        <f t="shared" si="131"/>
        <v>-</v>
      </c>
      <c r="AD51" s="115" t="str">
        <f t="shared" si="132"/>
        <v>-</v>
      </c>
      <c r="AE51" s="115" t="str">
        <f t="shared" si="133"/>
        <v>-</v>
      </c>
      <c r="AF51" s="115" t="str">
        <f t="shared" si="134"/>
        <v>-</v>
      </c>
      <c r="AG51" s="115" t="str">
        <f t="shared" si="135"/>
        <v>-</v>
      </c>
      <c r="AH51" s="115" t="str">
        <f t="shared" si="136"/>
        <v>-</v>
      </c>
      <c r="AI51" s="115" t="str">
        <f t="shared" si="137"/>
        <v>-</v>
      </c>
      <c r="AJ51" s="115" t="str">
        <f t="shared" si="138"/>
        <v>-</v>
      </c>
      <c r="AK51" s="115" t="str">
        <f t="shared" si="139"/>
        <v>-</v>
      </c>
      <c r="AL51" s="115" t="str">
        <f t="shared" si="140"/>
        <v>-</v>
      </c>
      <c r="AM51" s="115" t="str">
        <f t="shared" si="141"/>
        <v>-</v>
      </c>
      <c r="AO51" s="107" t="str">
        <f t="shared" si="142"/>
        <v>-</v>
      </c>
      <c r="AP51" s="107" t="str">
        <f t="shared" si="143"/>
        <v>-</v>
      </c>
      <c r="AQ51" s="107" t="str">
        <f t="shared" si="144"/>
        <v>-</v>
      </c>
      <c r="AR51" s="107" t="str">
        <f t="shared" si="145"/>
        <v>-</v>
      </c>
      <c r="AS51" s="107" t="str">
        <f t="shared" si="146"/>
        <v>-</v>
      </c>
      <c r="AT51" s="107" t="str">
        <f t="shared" si="147"/>
        <v>-</v>
      </c>
      <c r="AU51" s="107" t="str">
        <f t="shared" si="148"/>
        <v>-</v>
      </c>
      <c r="AV51" s="107" t="str">
        <f t="shared" si="149"/>
        <v>-</v>
      </c>
      <c r="AW51" s="107" t="str">
        <f t="shared" si="150"/>
        <v>-</v>
      </c>
      <c r="AX51" s="107" t="str">
        <f t="shared" si="151"/>
        <v>-</v>
      </c>
      <c r="AY51" s="107">
        <f t="shared" si="152"/>
        <v>1</v>
      </c>
      <c r="AZ51" s="107" t="str">
        <f t="shared" si="153"/>
        <v>-</v>
      </c>
      <c r="BB51" s="107" t="str">
        <f t="shared" si="154"/>
        <v>-</v>
      </c>
      <c r="BC51" s="107" t="str">
        <f t="shared" si="155"/>
        <v>-</v>
      </c>
      <c r="BD51" s="107" t="str">
        <f t="shared" si="156"/>
        <v>-</v>
      </c>
      <c r="BE51" s="107" t="str">
        <f t="shared" si="157"/>
        <v>-</v>
      </c>
      <c r="BF51" s="107" t="str">
        <f t="shared" si="158"/>
        <v>-</v>
      </c>
      <c r="BG51" s="107" t="str">
        <f t="shared" si="159"/>
        <v>-</v>
      </c>
      <c r="BH51" s="107" t="str">
        <f t="shared" si="160"/>
        <v>-</v>
      </c>
      <c r="BI51" s="107" t="str">
        <f t="shared" si="161"/>
        <v>-</v>
      </c>
      <c r="BJ51" s="107" t="str">
        <f t="shared" si="162"/>
        <v>-</v>
      </c>
      <c r="BK51" s="107" t="str">
        <f t="shared" si="163"/>
        <v>-</v>
      </c>
      <c r="BL51" s="107" t="str">
        <f t="shared" si="164"/>
        <v>-</v>
      </c>
      <c r="BM51" s="107" t="str">
        <f t="shared" si="165"/>
        <v>-</v>
      </c>
      <c r="BO51" s="107" t="str">
        <f t="shared" si="166"/>
        <v>-</v>
      </c>
      <c r="BP51" s="107" t="str">
        <f t="shared" si="167"/>
        <v>-</v>
      </c>
      <c r="BQ51" s="107" t="str">
        <f t="shared" si="168"/>
        <v>-</v>
      </c>
      <c r="BR51" s="107" t="str">
        <f t="shared" si="169"/>
        <v>-</v>
      </c>
      <c r="BS51" s="107" t="str">
        <f t="shared" si="170"/>
        <v>-</v>
      </c>
      <c r="BT51" s="107" t="str">
        <f t="shared" si="171"/>
        <v>-</v>
      </c>
      <c r="BU51" s="107" t="str">
        <f t="shared" si="172"/>
        <v>-</v>
      </c>
      <c r="BV51" s="107" t="str">
        <f t="shared" si="173"/>
        <v>-</v>
      </c>
      <c r="BW51" s="107" t="str">
        <f t="shared" si="174"/>
        <v>-</v>
      </c>
      <c r="BX51" s="107" t="str">
        <f t="shared" si="175"/>
        <v>-</v>
      </c>
      <c r="BY51" s="107" t="str">
        <f t="shared" si="176"/>
        <v>-</v>
      </c>
      <c r="BZ51" s="107" t="str">
        <f t="shared" si="177"/>
        <v>-</v>
      </c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</row>
    <row r="52" spans="1:91">
      <c r="A52" s="120">
        <v>20</v>
      </c>
      <c r="B52" s="92" t="s">
        <v>205</v>
      </c>
      <c r="C52" s="86"/>
      <c r="D52" s="86">
        <v>12</v>
      </c>
      <c r="E52" s="86"/>
      <c r="F52" s="86"/>
      <c r="G52" s="86"/>
      <c r="H52" s="106">
        <f t="shared" si="121"/>
        <v>40.74074074074074</v>
      </c>
      <c r="I52" s="92">
        <f t="shared" si="178"/>
        <v>54</v>
      </c>
      <c r="J52" s="92">
        <f t="shared" si="129"/>
        <v>22</v>
      </c>
      <c r="K52" s="92">
        <v>22</v>
      </c>
      <c r="L52" s="92"/>
      <c r="M52" s="92"/>
      <c r="N52" s="92">
        <v>32</v>
      </c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>
        <v>2</v>
      </c>
      <c r="AB52" s="115" t="str">
        <f t="shared" si="130"/>
        <v>-</v>
      </c>
      <c r="AC52" s="115" t="str">
        <f t="shared" si="131"/>
        <v>-</v>
      </c>
      <c r="AD52" s="115" t="str">
        <f t="shared" si="132"/>
        <v>-</v>
      </c>
      <c r="AE52" s="115" t="str">
        <f t="shared" si="133"/>
        <v>-</v>
      </c>
      <c r="AF52" s="115" t="str">
        <f t="shared" si="134"/>
        <v>-</v>
      </c>
      <c r="AG52" s="115" t="str">
        <f t="shared" si="135"/>
        <v>-</v>
      </c>
      <c r="AH52" s="115" t="str">
        <f t="shared" si="136"/>
        <v>-</v>
      </c>
      <c r="AI52" s="115" t="str">
        <f t="shared" si="137"/>
        <v>-</v>
      </c>
      <c r="AJ52" s="115" t="str">
        <f t="shared" si="138"/>
        <v>-</v>
      </c>
      <c r="AK52" s="115" t="str">
        <f t="shared" si="139"/>
        <v>-</v>
      </c>
      <c r="AL52" s="115" t="str">
        <f t="shared" si="140"/>
        <v>-</v>
      </c>
      <c r="AM52" s="115" t="str">
        <f t="shared" si="141"/>
        <v>-</v>
      </c>
      <c r="AO52" s="107" t="str">
        <f t="shared" si="142"/>
        <v>-</v>
      </c>
      <c r="AP52" s="107" t="str">
        <f t="shared" si="143"/>
        <v>-</v>
      </c>
      <c r="AQ52" s="107" t="str">
        <f t="shared" si="144"/>
        <v>-</v>
      </c>
      <c r="AR52" s="107" t="str">
        <f t="shared" si="145"/>
        <v>-</v>
      </c>
      <c r="AS52" s="107" t="str">
        <f t="shared" si="146"/>
        <v>-</v>
      </c>
      <c r="AT52" s="107" t="str">
        <f t="shared" si="147"/>
        <v>-</v>
      </c>
      <c r="AU52" s="107" t="str">
        <f t="shared" si="148"/>
        <v>-</v>
      </c>
      <c r="AV52" s="107" t="str">
        <f t="shared" si="149"/>
        <v>-</v>
      </c>
      <c r="AW52" s="107" t="str">
        <f t="shared" si="150"/>
        <v>-</v>
      </c>
      <c r="AX52" s="107" t="str">
        <f t="shared" si="151"/>
        <v>-</v>
      </c>
      <c r="AY52" s="107" t="str">
        <f t="shared" si="152"/>
        <v>-</v>
      </c>
      <c r="AZ52" s="107">
        <f t="shared" si="153"/>
        <v>1</v>
      </c>
      <c r="BB52" s="107" t="str">
        <f t="shared" si="154"/>
        <v>-</v>
      </c>
      <c r="BC52" s="107" t="str">
        <f t="shared" si="155"/>
        <v>-</v>
      </c>
      <c r="BD52" s="107" t="str">
        <f t="shared" si="156"/>
        <v>-</v>
      </c>
      <c r="BE52" s="107" t="str">
        <f t="shared" si="157"/>
        <v>-</v>
      </c>
      <c r="BF52" s="107" t="str">
        <f t="shared" si="158"/>
        <v>-</v>
      </c>
      <c r="BG52" s="107" t="str">
        <f t="shared" si="159"/>
        <v>-</v>
      </c>
      <c r="BH52" s="107" t="str">
        <f t="shared" si="160"/>
        <v>-</v>
      </c>
      <c r="BI52" s="107" t="str">
        <f t="shared" si="161"/>
        <v>-</v>
      </c>
      <c r="BJ52" s="107" t="str">
        <f t="shared" si="162"/>
        <v>-</v>
      </c>
      <c r="BK52" s="107" t="str">
        <f t="shared" si="163"/>
        <v>-</v>
      </c>
      <c r="BL52" s="107" t="str">
        <f t="shared" si="164"/>
        <v>-</v>
      </c>
      <c r="BM52" s="107" t="str">
        <f t="shared" si="165"/>
        <v>-</v>
      </c>
      <c r="BO52" s="107" t="str">
        <f t="shared" si="166"/>
        <v>-</v>
      </c>
      <c r="BP52" s="107" t="str">
        <f t="shared" si="167"/>
        <v>-</v>
      </c>
      <c r="BQ52" s="107" t="str">
        <f t="shared" si="168"/>
        <v>-</v>
      </c>
      <c r="BR52" s="107" t="str">
        <f t="shared" si="169"/>
        <v>-</v>
      </c>
      <c r="BS52" s="107" t="str">
        <f t="shared" si="170"/>
        <v>-</v>
      </c>
      <c r="BT52" s="107" t="str">
        <f t="shared" si="171"/>
        <v>-</v>
      </c>
      <c r="BU52" s="107" t="str">
        <f t="shared" si="172"/>
        <v>-</v>
      </c>
      <c r="BV52" s="107" t="str">
        <f t="shared" si="173"/>
        <v>-</v>
      </c>
      <c r="BW52" s="107" t="str">
        <f t="shared" si="174"/>
        <v>-</v>
      </c>
      <c r="BX52" s="107" t="str">
        <f t="shared" si="175"/>
        <v>-</v>
      </c>
      <c r="BY52" s="107" t="str">
        <f t="shared" si="176"/>
        <v>-</v>
      </c>
      <c r="BZ52" s="107" t="str">
        <f t="shared" si="177"/>
        <v>-</v>
      </c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</row>
    <row r="53" spans="1:91">
      <c r="A53" s="120">
        <v>21</v>
      </c>
      <c r="B53" s="116" t="s">
        <v>206</v>
      </c>
      <c r="C53" s="86"/>
      <c r="D53" s="86">
        <v>10</v>
      </c>
      <c r="E53" s="86"/>
      <c r="F53" s="86"/>
      <c r="G53" s="86"/>
      <c r="H53" s="106">
        <f t="shared" si="121"/>
        <v>51.851851851851848</v>
      </c>
      <c r="I53" s="92">
        <f t="shared" si="178"/>
        <v>54</v>
      </c>
      <c r="J53" s="92">
        <f t="shared" si="129"/>
        <v>28</v>
      </c>
      <c r="K53" s="92">
        <v>16</v>
      </c>
      <c r="L53" s="92">
        <v>12</v>
      </c>
      <c r="M53" s="92"/>
      <c r="N53" s="92">
        <v>26</v>
      </c>
      <c r="O53" s="92"/>
      <c r="P53" s="92"/>
      <c r="Q53" s="92"/>
      <c r="R53" s="92"/>
      <c r="S53" s="92"/>
      <c r="T53" s="92"/>
      <c r="U53" s="92"/>
      <c r="V53" s="92"/>
      <c r="W53" s="92"/>
      <c r="X53" s="92">
        <v>2</v>
      </c>
      <c r="Y53" s="92"/>
      <c r="Z53" s="92"/>
      <c r="AB53" s="115" t="str">
        <f t="shared" si="130"/>
        <v>-</v>
      </c>
      <c r="AC53" s="115" t="str">
        <f t="shared" si="131"/>
        <v>-</v>
      </c>
      <c r="AD53" s="115" t="str">
        <f t="shared" si="132"/>
        <v>-</v>
      </c>
      <c r="AE53" s="115" t="str">
        <f t="shared" si="133"/>
        <v>-</v>
      </c>
      <c r="AF53" s="115" t="str">
        <f t="shared" si="134"/>
        <v>-</v>
      </c>
      <c r="AG53" s="115" t="str">
        <f t="shared" si="135"/>
        <v>-</v>
      </c>
      <c r="AH53" s="115" t="str">
        <f t="shared" si="136"/>
        <v>-</v>
      </c>
      <c r="AI53" s="115" t="str">
        <f t="shared" si="137"/>
        <v>-</v>
      </c>
      <c r="AJ53" s="115" t="str">
        <f t="shared" si="138"/>
        <v>-</v>
      </c>
      <c r="AK53" s="115" t="str">
        <f t="shared" si="139"/>
        <v>-</v>
      </c>
      <c r="AL53" s="115" t="str">
        <f t="shared" si="140"/>
        <v>-</v>
      </c>
      <c r="AM53" s="115" t="str">
        <f t="shared" si="141"/>
        <v>-</v>
      </c>
      <c r="AO53" s="107" t="str">
        <f t="shared" si="142"/>
        <v>-</v>
      </c>
      <c r="AP53" s="107" t="str">
        <f t="shared" si="143"/>
        <v>-</v>
      </c>
      <c r="AQ53" s="107" t="str">
        <f t="shared" si="144"/>
        <v>-</v>
      </c>
      <c r="AR53" s="107" t="str">
        <f t="shared" si="145"/>
        <v>-</v>
      </c>
      <c r="AS53" s="107" t="str">
        <f t="shared" si="146"/>
        <v>-</v>
      </c>
      <c r="AT53" s="107" t="str">
        <f t="shared" si="147"/>
        <v>-</v>
      </c>
      <c r="AU53" s="107" t="str">
        <f t="shared" si="148"/>
        <v>-</v>
      </c>
      <c r="AV53" s="107" t="str">
        <f t="shared" si="149"/>
        <v>-</v>
      </c>
      <c r="AW53" s="107" t="str">
        <f t="shared" si="150"/>
        <v>-</v>
      </c>
      <c r="AX53" s="107">
        <f t="shared" si="151"/>
        <v>1</v>
      </c>
      <c r="AY53" s="107" t="str">
        <f t="shared" si="152"/>
        <v>-</v>
      </c>
      <c r="AZ53" s="107" t="str">
        <f t="shared" si="153"/>
        <v>-</v>
      </c>
      <c r="BB53" s="107" t="str">
        <f t="shared" si="154"/>
        <v>-</v>
      </c>
      <c r="BC53" s="107" t="str">
        <f t="shared" si="155"/>
        <v>-</v>
      </c>
      <c r="BD53" s="107" t="str">
        <f t="shared" si="156"/>
        <v>-</v>
      </c>
      <c r="BE53" s="107" t="str">
        <f t="shared" si="157"/>
        <v>-</v>
      </c>
      <c r="BF53" s="107" t="str">
        <f t="shared" si="158"/>
        <v>-</v>
      </c>
      <c r="BG53" s="107" t="str">
        <f t="shared" si="159"/>
        <v>-</v>
      </c>
      <c r="BH53" s="107" t="str">
        <f t="shared" si="160"/>
        <v>-</v>
      </c>
      <c r="BI53" s="107" t="str">
        <f t="shared" si="161"/>
        <v>-</v>
      </c>
      <c r="BJ53" s="107" t="str">
        <f t="shared" si="162"/>
        <v>-</v>
      </c>
      <c r="BK53" s="107" t="str">
        <f t="shared" si="163"/>
        <v>-</v>
      </c>
      <c r="BL53" s="107" t="str">
        <f t="shared" si="164"/>
        <v>-</v>
      </c>
      <c r="BM53" s="107" t="str">
        <f t="shared" si="165"/>
        <v>-</v>
      </c>
      <c r="BO53" s="107" t="str">
        <f t="shared" si="166"/>
        <v>-</v>
      </c>
      <c r="BP53" s="107" t="str">
        <f t="shared" si="167"/>
        <v>-</v>
      </c>
      <c r="BQ53" s="107" t="str">
        <f t="shared" si="168"/>
        <v>-</v>
      </c>
      <c r="BR53" s="107" t="str">
        <f t="shared" si="169"/>
        <v>-</v>
      </c>
      <c r="BS53" s="107" t="str">
        <f t="shared" si="170"/>
        <v>-</v>
      </c>
      <c r="BT53" s="107" t="str">
        <f t="shared" si="171"/>
        <v>-</v>
      </c>
      <c r="BU53" s="107" t="str">
        <f t="shared" si="172"/>
        <v>-</v>
      </c>
      <c r="BV53" s="107" t="str">
        <f t="shared" si="173"/>
        <v>-</v>
      </c>
      <c r="BW53" s="107" t="str">
        <f t="shared" si="174"/>
        <v>-</v>
      </c>
      <c r="BX53" s="107" t="str">
        <f t="shared" si="175"/>
        <v>-</v>
      </c>
      <c r="BY53" s="107" t="str">
        <f t="shared" si="176"/>
        <v>-</v>
      </c>
      <c r="BZ53" s="107" t="str">
        <f t="shared" si="177"/>
        <v>-</v>
      </c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</row>
    <row r="54" spans="1:91">
      <c r="A54" s="120">
        <v>22</v>
      </c>
      <c r="B54" s="92" t="s">
        <v>207</v>
      </c>
      <c r="C54" s="86"/>
      <c r="D54" s="86">
        <v>8</v>
      </c>
      <c r="E54" s="86"/>
      <c r="F54" s="86">
        <v>8</v>
      </c>
      <c r="G54" s="86"/>
      <c r="H54" s="106">
        <f t="shared" si="121"/>
        <v>59.259259259259252</v>
      </c>
      <c r="I54" s="92">
        <f t="shared" si="178"/>
        <v>54</v>
      </c>
      <c r="J54" s="92">
        <f t="shared" si="129"/>
        <v>32</v>
      </c>
      <c r="K54" s="92">
        <v>18</v>
      </c>
      <c r="L54" s="92"/>
      <c r="M54" s="92">
        <v>14</v>
      </c>
      <c r="N54" s="92">
        <v>22</v>
      </c>
      <c r="O54" s="92"/>
      <c r="P54" s="92"/>
      <c r="Q54" s="92"/>
      <c r="R54" s="92"/>
      <c r="S54" s="92"/>
      <c r="T54" s="92"/>
      <c r="U54" s="92"/>
      <c r="V54" s="92">
        <v>4</v>
      </c>
      <c r="W54" s="92"/>
      <c r="X54" s="92"/>
      <c r="Y54" s="92"/>
      <c r="Z54" s="92"/>
      <c r="AB54" s="115" t="str">
        <f t="shared" si="130"/>
        <v>-</v>
      </c>
      <c r="AC54" s="115" t="str">
        <f t="shared" si="131"/>
        <v>-</v>
      </c>
      <c r="AD54" s="115" t="str">
        <f t="shared" si="132"/>
        <v>-</v>
      </c>
      <c r="AE54" s="115" t="str">
        <f t="shared" si="133"/>
        <v>-</v>
      </c>
      <c r="AF54" s="115" t="str">
        <f t="shared" si="134"/>
        <v>-</v>
      </c>
      <c r="AG54" s="115" t="str">
        <f t="shared" si="135"/>
        <v>-</v>
      </c>
      <c r="AH54" s="115" t="str">
        <f t="shared" si="136"/>
        <v>-</v>
      </c>
      <c r="AI54" s="115" t="str">
        <f t="shared" si="137"/>
        <v>-</v>
      </c>
      <c r="AJ54" s="115" t="str">
        <f t="shared" si="138"/>
        <v>-</v>
      </c>
      <c r="AK54" s="115" t="str">
        <f t="shared" si="139"/>
        <v>-</v>
      </c>
      <c r="AL54" s="115" t="str">
        <f t="shared" si="140"/>
        <v>-</v>
      </c>
      <c r="AM54" s="115" t="str">
        <f t="shared" si="141"/>
        <v>-</v>
      </c>
      <c r="AO54" s="107" t="str">
        <f t="shared" si="142"/>
        <v>-</v>
      </c>
      <c r="AP54" s="107" t="str">
        <f t="shared" si="143"/>
        <v>-</v>
      </c>
      <c r="AQ54" s="107" t="str">
        <f t="shared" si="144"/>
        <v>-</v>
      </c>
      <c r="AR54" s="107" t="str">
        <f t="shared" si="145"/>
        <v>-</v>
      </c>
      <c r="AS54" s="107" t="str">
        <f t="shared" si="146"/>
        <v>-</v>
      </c>
      <c r="AT54" s="107" t="str">
        <f t="shared" si="147"/>
        <v>-</v>
      </c>
      <c r="AU54" s="107" t="str">
        <f t="shared" si="148"/>
        <v>-</v>
      </c>
      <c r="AV54" s="107">
        <f t="shared" si="149"/>
        <v>1</v>
      </c>
      <c r="AW54" s="107" t="str">
        <f t="shared" si="150"/>
        <v>-</v>
      </c>
      <c r="AX54" s="107" t="str">
        <f t="shared" si="151"/>
        <v>-</v>
      </c>
      <c r="AY54" s="107" t="str">
        <f t="shared" si="152"/>
        <v>-</v>
      </c>
      <c r="AZ54" s="107" t="str">
        <f t="shared" si="153"/>
        <v>-</v>
      </c>
      <c r="BB54" s="107" t="str">
        <f t="shared" si="154"/>
        <v>-</v>
      </c>
      <c r="BC54" s="107" t="str">
        <f t="shared" si="155"/>
        <v>-</v>
      </c>
      <c r="BD54" s="107" t="str">
        <f t="shared" si="156"/>
        <v>-</v>
      </c>
      <c r="BE54" s="107" t="str">
        <f t="shared" si="157"/>
        <v>-</v>
      </c>
      <c r="BF54" s="107" t="str">
        <f t="shared" si="158"/>
        <v>-</v>
      </c>
      <c r="BG54" s="107" t="str">
        <f t="shared" si="159"/>
        <v>-</v>
      </c>
      <c r="BH54" s="107" t="str">
        <f t="shared" si="160"/>
        <v>-</v>
      </c>
      <c r="BI54" s="107" t="str">
        <f t="shared" si="161"/>
        <v>-</v>
      </c>
      <c r="BJ54" s="107" t="str">
        <f t="shared" si="162"/>
        <v>-</v>
      </c>
      <c r="BK54" s="107" t="str">
        <f t="shared" si="163"/>
        <v>-</v>
      </c>
      <c r="BL54" s="107" t="str">
        <f t="shared" si="164"/>
        <v>-</v>
      </c>
      <c r="BM54" s="107" t="str">
        <f t="shared" si="165"/>
        <v>-</v>
      </c>
      <c r="BO54" s="107" t="str">
        <f t="shared" si="166"/>
        <v>-</v>
      </c>
      <c r="BP54" s="107" t="str">
        <f t="shared" si="167"/>
        <v>-</v>
      </c>
      <c r="BQ54" s="107" t="str">
        <f t="shared" si="168"/>
        <v>-</v>
      </c>
      <c r="BR54" s="107" t="str">
        <f t="shared" si="169"/>
        <v>-</v>
      </c>
      <c r="BS54" s="107" t="str">
        <f t="shared" si="170"/>
        <v>-</v>
      </c>
      <c r="BT54" s="107" t="str">
        <f t="shared" si="171"/>
        <v>-</v>
      </c>
      <c r="BU54" s="107" t="str">
        <f t="shared" si="172"/>
        <v>-</v>
      </c>
      <c r="BV54" s="107">
        <f t="shared" si="173"/>
        <v>1</v>
      </c>
      <c r="BW54" s="107" t="str">
        <f t="shared" si="174"/>
        <v>-</v>
      </c>
      <c r="BX54" s="107" t="str">
        <f t="shared" si="175"/>
        <v>-</v>
      </c>
      <c r="BY54" s="107" t="str">
        <f t="shared" si="176"/>
        <v>-</v>
      </c>
      <c r="BZ54" s="107" t="str">
        <f t="shared" si="177"/>
        <v>-</v>
      </c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</row>
    <row r="55" spans="1:91">
      <c r="A55" s="120">
        <v>23</v>
      </c>
      <c r="B55" s="92" t="s">
        <v>208</v>
      </c>
      <c r="C55" s="86"/>
      <c r="D55" s="86">
        <v>9</v>
      </c>
      <c r="E55" s="86"/>
      <c r="F55" s="86">
        <v>9</v>
      </c>
      <c r="G55" s="86"/>
      <c r="H55" s="106">
        <f t="shared" si="121"/>
        <v>66.666666666666657</v>
      </c>
      <c r="I55" s="92">
        <f t="shared" si="178"/>
        <v>54</v>
      </c>
      <c r="J55" s="92">
        <f t="shared" si="129"/>
        <v>36</v>
      </c>
      <c r="K55" s="92">
        <v>24</v>
      </c>
      <c r="L55" s="92"/>
      <c r="M55" s="92">
        <v>12</v>
      </c>
      <c r="N55" s="92">
        <v>18</v>
      </c>
      <c r="O55" s="92"/>
      <c r="P55" s="92"/>
      <c r="Q55" s="92"/>
      <c r="R55" s="92"/>
      <c r="S55" s="92"/>
      <c r="T55" s="92"/>
      <c r="U55" s="92"/>
      <c r="V55" s="92"/>
      <c r="W55" s="92">
        <v>3</v>
      </c>
      <c r="X55" s="92"/>
      <c r="Y55" s="92"/>
      <c r="Z55" s="92"/>
      <c r="AB55" s="115" t="str">
        <f t="shared" si="130"/>
        <v>-</v>
      </c>
      <c r="AC55" s="115" t="str">
        <f t="shared" si="131"/>
        <v>-</v>
      </c>
      <c r="AD55" s="115" t="str">
        <f t="shared" si="132"/>
        <v>-</v>
      </c>
      <c r="AE55" s="115" t="str">
        <f t="shared" si="133"/>
        <v>-</v>
      </c>
      <c r="AF55" s="115" t="str">
        <f t="shared" si="134"/>
        <v>-</v>
      </c>
      <c r="AG55" s="115" t="str">
        <f t="shared" si="135"/>
        <v>-</v>
      </c>
      <c r="AH55" s="115" t="str">
        <f t="shared" si="136"/>
        <v>-</v>
      </c>
      <c r="AI55" s="115" t="str">
        <f t="shared" si="137"/>
        <v>-</v>
      </c>
      <c r="AJ55" s="115" t="str">
        <f t="shared" si="138"/>
        <v>-</v>
      </c>
      <c r="AK55" s="115" t="str">
        <f t="shared" si="139"/>
        <v>-</v>
      </c>
      <c r="AL55" s="115" t="str">
        <f t="shared" si="140"/>
        <v>-</v>
      </c>
      <c r="AM55" s="115" t="str">
        <f t="shared" si="141"/>
        <v>-</v>
      </c>
      <c r="AO55" s="107" t="str">
        <f t="shared" si="142"/>
        <v>-</v>
      </c>
      <c r="AP55" s="107" t="str">
        <f t="shared" si="143"/>
        <v>-</v>
      </c>
      <c r="AQ55" s="107" t="str">
        <f t="shared" si="144"/>
        <v>-</v>
      </c>
      <c r="AR55" s="107" t="str">
        <f t="shared" si="145"/>
        <v>-</v>
      </c>
      <c r="AS55" s="107" t="str">
        <f t="shared" si="146"/>
        <v>-</v>
      </c>
      <c r="AT55" s="107" t="str">
        <f t="shared" si="147"/>
        <v>-</v>
      </c>
      <c r="AU55" s="107" t="str">
        <f t="shared" si="148"/>
        <v>-</v>
      </c>
      <c r="AV55" s="107" t="str">
        <f t="shared" si="149"/>
        <v>-</v>
      </c>
      <c r="AW55" s="107">
        <f t="shared" si="150"/>
        <v>1</v>
      </c>
      <c r="AX55" s="107" t="str">
        <f t="shared" si="151"/>
        <v>-</v>
      </c>
      <c r="AY55" s="107" t="str">
        <f t="shared" si="152"/>
        <v>-</v>
      </c>
      <c r="AZ55" s="107" t="str">
        <f t="shared" si="153"/>
        <v>-</v>
      </c>
      <c r="BB55" s="107" t="str">
        <f t="shared" si="154"/>
        <v>-</v>
      </c>
      <c r="BC55" s="107" t="str">
        <f t="shared" si="155"/>
        <v>-</v>
      </c>
      <c r="BD55" s="107" t="str">
        <f t="shared" si="156"/>
        <v>-</v>
      </c>
      <c r="BE55" s="107" t="str">
        <f t="shared" si="157"/>
        <v>-</v>
      </c>
      <c r="BF55" s="107" t="str">
        <f t="shared" si="158"/>
        <v>-</v>
      </c>
      <c r="BG55" s="107" t="str">
        <f t="shared" si="159"/>
        <v>-</v>
      </c>
      <c r="BH55" s="107" t="str">
        <f t="shared" si="160"/>
        <v>-</v>
      </c>
      <c r="BI55" s="107" t="str">
        <f t="shared" si="161"/>
        <v>-</v>
      </c>
      <c r="BJ55" s="107" t="str">
        <f t="shared" si="162"/>
        <v>-</v>
      </c>
      <c r="BK55" s="107" t="str">
        <f t="shared" si="163"/>
        <v>-</v>
      </c>
      <c r="BL55" s="107" t="str">
        <f t="shared" si="164"/>
        <v>-</v>
      </c>
      <c r="BM55" s="107" t="str">
        <f t="shared" si="165"/>
        <v>-</v>
      </c>
      <c r="BO55" s="107" t="str">
        <f t="shared" si="166"/>
        <v>-</v>
      </c>
      <c r="BP55" s="107" t="str">
        <f t="shared" si="167"/>
        <v>-</v>
      </c>
      <c r="BQ55" s="107" t="str">
        <f t="shared" si="168"/>
        <v>-</v>
      </c>
      <c r="BR55" s="107" t="str">
        <f t="shared" si="169"/>
        <v>-</v>
      </c>
      <c r="BS55" s="107" t="str">
        <f t="shared" si="170"/>
        <v>-</v>
      </c>
      <c r="BT55" s="107" t="str">
        <f t="shared" si="171"/>
        <v>-</v>
      </c>
      <c r="BU55" s="107" t="str">
        <f t="shared" si="172"/>
        <v>-</v>
      </c>
      <c r="BV55" s="107" t="str">
        <f t="shared" si="173"/>
        <v>-</v>
      </c>
      <c r="BW55" s="107">
        <f t="shared" si="174"/>
        <v>1</v>
      </c>
      <c r="BX55" s="107" t="str">
        <f t="shared" si="175"/>
        <v>-</v>
      </c>
      <c r="BY55" s="107" t="str">
        <f t="shared" si="176"/>
        <v>-</v>
      </c>
      <c r="BZ55" s="107" t="str">
        <f t="shared" si="177"/>
        <v>-</v>
      </c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</row>
    <row r="56" spans="1:91">
      <c r="A56" s="83">
        <v>4</v>
      </c>
      <c r="B56" s="83" t="s">
        <v>209</v>
      </c>
      <c r="C56" s="83"/>
      <c r="D56" s="83"/>
      <c r="E56" s="83"/>
      <c r="F56" s="83"/>
      <c r="G56" s="83"/>
      <c r="H56" s="111">
        <f t="shared" si="121"/>
        <v>55.938697318007655</v>
      </c>
      <c r="I56" s="83">
        <f t="shared" ref="I56:Z56" si="179">SUM(I57:I64)</f>
        <v>783</v>
      </c>
      <c r="J56" s="83">
        <f t="shared" si="179"/>
        <v>438</v>
      </c>
      <c r="K56" s="83">
        <f t="shared" si="179"/>
        <v>248</v>
      </c>
      <c r="L56" s="83">
        <f t="shared" si="179"/>
        <v>50</v>
      </c>
      <c r="M56" s="83">
        <f t="shared" si="179"/>
        <v>140</v>
      </c>
      <c r="N56" s="83">
        <f t="shared" si="179"/>
        <v>345</v>
      </c>
      <c r="O56" s="83">
        <f t="shared" si="179"/>
        <v>0</v>
      </c>
      <c r="P56" s="83">
        <f t="shared" si="179"/>
        <v>0</v>
      </c>
      <c r="Q56" s="83">
        <f t="shared" si="179"/>
        <v>4</v>
      </c>
      <c r="R56" s="83">
        <f t="shared" si="179"/>
        <v>0</v>
      </c>
      <c r="S56" s="83">
        <f t="shared" si="179"/>
        <v>4</v>
      </c>
      <c r="T56" s="83">
        <f t="shared" si="179"/>
        <v>0</v>
      </c>
      <c r="U56" s="83">
        <f t="shared" si="179"/>
        <v>7</v>
      </c>
      <c r="V56" s="83">
        <f t="shared" si="179"/>
        <v>10</v>
      </c>
      <c r="W56" s="83">
        <f t="shared" si="179"/>
        <v>4</v>
      </c>
      <c r="X56" s="83">
        <f t="shared" si="179"/>
        <v>3</v>
      </c>
      <c r="Y56" s="83">
        <f t="shared" si="179"/>
        <v>3</v>
      </c>
      <c r="Z56" s="83">
        <f t="shared" si="179"/>
        <v>6</v>
      </c>
      <c r="AB56" s="112">
        <f t="shared" ref="AB56:AM56" si="180">SUM(AB57:AB64)</f>
        <v>0</v>
      </c>
      <c r="AC56" s="112">
        <f t="shared" si="180"/>
        <v>0</v>
      </c>
      <c r="AD56" s="112">
        <f t="shared" si="180"/>
        <v>1</v>
      </c>
      <c r="AE56" s="112">
        <f t="shared" si="180"/>
        <v>0</v>
      </c>
      <c r="AF56" s="112">
        <f t="shared" si="180"/>
        <v>1</v>
      </c>
      <c r="AG56" s="112">
        <f t="shared" si="180"/>
        <v>0</v>
      </c>
      <c r="AH56" s="112">
        <f t="shared" si="180"/>
        <v>2</v>
      </c>
      <c r="AI56" s="112">
        <f t="shared" si="180"/>
        <v>1</v>
      </c>
      <c r="AJ56" s="112">
        <f t="shared" si="180"/>
        <v>1</v>
      </c>
      <c r="AK56" s="112">
        <f t="shared" si="180"/>
        <v>1</v>
      </c>
      <c r="AL56" s="112">
        <f t="shared" si="180"/>
        <v>0</v>
      </c>
      <c r="AM56" s="112">
        <f t="shared" si="180"/>
        <v>0</v>
      </c>
      <c r="AO56" s="112">
        <f t="shared" ref="AO56:AZ56" si="181">SUM(AO57:AO64)</f>
        <v>0</v>
      </c>
      <c r="AP56" s="112">
        <f t="shared" si="181"/>
        <v>0</v>
      </c>
      <c r="AQ56" s="112">
        <f t="shared" si="181"/>
        <v>0</v>
      </c>
      <c r="AR56" s="112">
        <f t="shared" si="181"/>
        <v>0</v>
      </c>
      <c r="AS56" s="112">
        <f t="shared" si="181"/>
        <v>0</v>
      </c>
      <c r="AT56" s="112">
        <f t="shared" si="181"/>
        <v>0</v>
      </c>
      <c r="AU56" s="112">
        <f t="shared" si="181"/>
        <v>0</v>
      </c>
      <c r="AV56" s="112">
        <f t="shared" si="181"/>
        <v>0</v>
      </c>
      <c r="AW56" s="112">
        <f t="shared" si="181"/>
        <v>0</v>
      </c>
      <c r="AX56" s="112">
        <f t="shared" si="181"/>
        <v>0</v>
      </c>
      <c r="AY56" s="112">
        <f t="shared" si="181"/>
        <v>1</v>
      </c>
      <c r="AZ56" s="112">
        <f t="shared" si="181"/>
        <v>1</v>
      </c>
      <c r="BB56" s="112">
        <f t="shared" ref="BB56:BM56" si="182">SUM(BB57:BB64)</f>
        <v>0</v>
      </c>
      <c r="BC56" s="112">
        <f t="shared" si="182"/>
        <v>0</v>
      </c>
      <c r="BD56" s="112">
        <f t="shared" si="182"/>
        <v>0</v>
      </c>
      <c r="BE56" s="112">
        <f t="shared" si="182"/>
        <v>0</v>
      </c>
      <c r="BF56" s="112">
        <f t="shared" si="182"/>
        <v>0</v>
      </c>
      <c r="BG56" s="112">
        <f t="shared" si="182"/>
        <v>0</v>
      </c>
      <c r="BH56" s="112">
        <f t="shared" si="182"/>
        <v>0</v>
      </c>
      <c r="BI56" s="112">
        <f t="shared" si="182"/>
        <v>1</v>
      </c>
      <c r="BJ56" s="112">
        <f t="shared" si="182"/>
        <v>0</v>
      </c>
      <c r="BK56" s="112">
        <f t="shared" si="182"/>
        <v>0</v>
      </c>
      <c r="BL56" s="112">
        <f t="shared" si="182"/>
        <v>0</v>
      </c>
      <c r="BM56" s="112">
        <f t="shared" si="182"/>
        <v>0</v>
      </c>
      <c r="BO56" s="112">
        <f t="shared" ref="BO56:BZ56" si="183">SUM(BO57:BO64)</f>
        <v>0</v>
      </c>
      <c r="BP56" s="112">
        <f t="shared" si="183"/>
        <v>0</v>
      </c>
      <c r="BQ56" s="112">
        <f t="shared" si="183"/>
        <v>0</v>
      </c>
      <c r="BR56" s="112">
        <f t="shared" si="183"/>
        <v>0</v>
      </c>
      <c r="BS56" s="112">
        <f t="shared" si="183"/>
        <v>0</v>
      </c>
      <c r="BT56" s="112">
        <f t="shared" si="183"/>
        <v>0</v>
      </c>
      <c r="BU56" s="112">
        <f t="shared" si="183"/>
        <v>0</v>
      </c>
      <c r="BV56" s="112">
        <f t="shared" si="183"/>
        <v>0</v>
      </c>
      <c r="BW56" s="112">
        <f t="shared" si="183"/>
        <v>0</v>
      </c>
      <c r="BX56" s="112">
        <f t="shared" si="183"/>
        <v>0</v>
      </c>
      <c r="BY56" s="112">
        <f t="shared" si="183"/>
        <v>0</v>
      </c>
      <c r="BZ56" s="112">
        <f t="shared" si="183"/>
        <v>1</v>
      </c>
      <c r="CB56" s="112">
        <f t="shared" ref="CB56:CM56" si="184">SUM(CB57:CB64)</f>
        <v>0</v>
      </c>
      <c r="CC56" s="112">
        <f t="shared" si="184"/>
        <v>0</v>
      </c>
      <c r="CD56" s="112">
        <f t="shared" si="184"/>
        <v>1</v>
      </c>
      <c r="CE56" s="112">
        <f t="shared" si="184"/>
        <v>0</v>
      </c>
      <c r="CF56" s="112">
        <f t="shared" si="184"/>
        <v>3</v>
      </c>
      <c r="CG56" s="112">
        <f t="shared" si="184"/>
        <v>0</v>
      </c>
      <c r="CH56" s="112">
        <f t="shared" si="184"/>
        <v>3</v>
      </c>
      <c r="CI56" s="112">
        <f t="shared" si="184"/>
        <v>1</v>
      </c>
      <c r="CJ56" s="112">
        <f t="shared" si="184"/>
        <v>2</v>
      </c>
      <c r="CK56" s="112">
        <f t="shared" si="184"/>
        <v>2</v>
      </c>
      <c r="CL56" s="112">
        <f t="shared" si="184"/>
        <v>0</v>
      </c>
      <c r="CM56" s="112">
        <f t="shared" si="184"/>
        <v>0</v>
      </c>
    </row>
    <row r="57" spans="1:91">
      <c r="A57" s="117" t="s">
        <v>210</v>
      </c>
      <c r="B57" s="92" t="s">
        <v>211</v>
      </c>
      <c r="C57" s="86"/>
      <c r="D57" s="86">
        <v>11</v>
      </c>
      <c r="E57" s="86"/>
      <c r="F57" s="86"/>
      <c r="G57" s="86"/>
      <c r="H57" s="106">
        <f t="shared" si="121"/>
        <v>44.444444444444443</v>
      </c>
      <c r="I57" s="92">
        <f t="shared" ref="I57:I64" si="185">J57+N57</f>
        <v>54</v>
      </c>
      <c r="J57" s="92">
        <f t="shared" ref="J57:J64" si="186">O57*O$6+P57*P$6+Q57*Q$6+R57*R$6+S57*S$6+T57*T$6+U57*U$6+V57*V$6+W57*W$6+X57*X$6+Y57*Y$6+Z57*Z$6</f>
        <v>24</v>
      </c>
      <c r="K57" s="92">
        <v>12</v>
      </c>
      <c r="L57" s="92">
        <v>12</v>
      </c>
      <c r="M57" s="92"/>
      <c r="N57" s="92">
        <v>30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>
        <v>3</v>
      </c>
      <c r="Z57" s="92"/>
      <c r="AB57" s="115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15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15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15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15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15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15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15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15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15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15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15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107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107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107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107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107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107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107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107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107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107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107">
        <f t="shared" ref="AY57:AY64" si="209">IF(ISERROR(SEARCH(AY$7,$D57,1)),"-",IF(COUNTIF($D57,AY$7)=1,1,IF(ISERROR(SEARCH(CONCATENATE(AY$7,","),$D57,1)),IF(ISERROR(SEARCH(CONCATENATE(",",AY$7),$D57,1)),"-",1),1)))</f>
        <v>1</v>
      </c>
      <c r="AZ57" s="107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107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107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107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107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107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107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107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107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107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107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107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107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107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107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107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107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107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107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107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107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107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107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107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107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</row>
    <row r="58" spans="1:91">
      <c r="A58" s="117" t="s">
        <v>212</v>
      </c>
      <c r="B58" s="92" t="s">
        <v>213</v>
      </c>
      <c r="C58" s="86">
        <v>7</v>
      </c>
      <c r="D58" s="86"/>
      <c r="E58" s="86"/>
      <c r="F58" s="86"/>
      <c r="G58" s="117" t="s">
        <v>214</v>
      </c>
      <c r="H58" s="106">
        <f t="shared" si="121"/>
        <v>51.851851851851848</v>
      </c>
      <c r="I58" s="92">
        <f t="shared" si="185"/>
        <v>135</v>
      </c>
      <c r="J58" s="92">
        <f t="shared" si="186"/>
        <v>70</v>
      </c>
      <c r="K58" s="92">
        <v>30</v>
      </c>
      <c r="L58" s="92">
        <v>14</v>
      </c>
      <c r="M58" s="92">
        <v>26</v>
      </c>
      <c r="N58" s="92">
        <v>65</v>
      </c>
      <c r="O58" s="92"/>
      <c r="P58" s="92"/>
      <c r="Q58" s="92"/>
      <c r="R58" s="92"/>
      <c r="S58" s="92"/>
      <c r="T58" s="92"/>
      <c r="U58" s="92">
        <v>5</v>
      </c>
      <c r="V58" s="92"/>
      <c r="W58" s="92"/>
      <c r="X58" s="92"/>
      <c r="Y58" s="92"/>
      <c r="Z58" s="92"/>
      <c r="AB58" s="115" t="str">
        <f t="shared" si="187"/>
        <v>-</v>
      </c>
      <c r="AC58" s="115" t="str">
        <f t="shared" si="188"/>
        <v>-</v>
      </c>
      <c r="AD58" s="115" t="str">
        <f t="shared" si="189"/>
        <v>-</v>
      </c>
      <c r="AE58" s="115" t="str">
        <f t="shared" si="190"/>
        <v>-</v>
      </c>
      <c r="AF58" s="115" t="str">
        <f t="shared" si="191"/>
        <v>-</v>
      </c>
      <c r="AG58" s="115" t="str">
        <f t="shared" si="192"/>
        <v>-</v>
      </c>
      <c r="AH58" s="115">
        <f t="shared" si="193"/>
        <v>1</v>
      </c>
      <c r="AI58" s="115" t="str">
        <f t="shared" si="194"/>
        <v>-</v>
      </c>
      <c r="AJ58" s="115" t="str">
        <f t="shared" si="195"/>
        <v>-</v>
      </c>
      <c r="AK58" s="115" t="str">
        <f t="shared" si="196"/>
        <v>-</v>
      </c>
      <c r="AL58" s="115" t="str">
        <f t="shared" si="197"/>
        <v>-</v>
      </c>
      <c r="AM58" s="115" t="str">
        <f t="shared" si="198"/>
        <v>-</v>
      </c>
      <c r="AO58" s="107" t="str">
        <f t="shared" si="199"/>
        <v>-</v>
      </c>
      <c r="AP58" s="107" t="str">
        <f t="shared" si="200"/>
        <v>-</v>
      </c>
      <c r="AQ58" s="107" t="str">
        <f t="shared" si="201"/>
        <v>-</v>
      </c>
      <c r="AR58" s="107" t="str">
        <f t="shared" si="202"/>
        <v>-</v>
      </c>
      <c r="AS58" s="107" t="str">
        <f t="shared" si="203"/>
        <v>-</v>
      </c>
      <c r="AT58" s="107" t="str">
        <f t="shared" si="204"/>
        <v>-</v>
      </c>
      <c r="AU58" s="107" t="str">
        <f t="shared" si="205"/>
        <v>-</v>
      </c>
      <c r="AV58" s="107" t="str">
        <f t="shared" si="206"/>
        <v>-</v>
      </c>
      <c r="AW58" s="107" t="str">
        <f t="shared" si="207"/>
        <v>-</v>
      </c>
      <c r="AX58" s="107" t="str">
        <f t="shared" si="208"/>
        <v>-</v>
      </c>
      <c r="AY58" s="107" t="str">
        <f t="shared" si="209"/>
        <v>-</v>
      </c>
      <c r="AZ58" s="107" t="str">
        <f t="shared" si="210"/>
        <v>-</v>
      </c>
      <c r="BB58" s="107" t="str">
        <f t="shared" si="211"/>
        <v>-</v>
      </c>
      <c r="BC58" s="107" t="str">
        <f t="shared" si="212"/>
        <v>-</v>
      </c>
      <c r="BD58" s="107" t="str">
        <f t="shared" si="213"/>
        <v>-</v>
      </c>
      <c r="BE58" s="107" t="str">
        <f t="shared" si="214"/>
        <v>-</v>
      </c>
      <c r="BF58" s="107" t="str">
        <f t="shared" si="215"/>
        <v>-</v>
      </c>
      <c r="BG58" s="107" t="str">
        <f t="shared" si="216"/>
        <v>-</v>
      </c>
      <c r="BH58" s="107" t="str">
        <f t="shared" si="217"/>
        <v>-</v>
      </c>
      <c r="BI58" s="107" t="str">
        <f t="shared" si="218"/>
        <v>-</v>
      </c>
      <c r="BJ58" s="107" t="str">
        <f t="shared" si="219"/>
        <v>-</v>
      </c>
      <c r="BK58" s="107" t="str">
        <f t="shared" si="220"/>
        <v>-</v>
      </c>
      <c r="BL58" s="107" t="str">
        <f t="shared" si="221"/>
        <v>-</v>
      </c>
      <c r="BM58" s="107" t="str">
        <f t="shared" si="222"/>
        <v>-</v>
      </c>
      <c r="BO58" s="107" t="str">
        <f t="shared" si="223"/>
        <v>-</v>
      </c>
      <c r="BP58" s="107" t="str">
        <f t="shared" si="224"/>
        <v>-</v>
      </c>
      <c r="BQ58" s="107" t="str">
        <f t="shared" si="225"/>
        <v>-</v>
      </c>
      <c r="BR58" s="107" t="str">
        <f t="shared" si="226"/>
        <v>-</v>
      </c>
      <c r="BS58" s="107" t="str">
        <f t="shared" si="227"/>
        <v>-</v>
      </c>
      <c r="BT58" s="107" t="str">
        <f t="shared" si="228"/>
        <v>-</v>
      </c>
      <c r="BU58" s="107" t="str">
        <f t="shared" si="229"/>
        <v>-</v>
      </c>
      <c r="BV58" s="107" t="str">
        <f t="shared" si="230"/>
        <v>-</v>
      </c>
      <c r="BW58" s="107" t="str">
        <f t="shared" si="231"/>
        <v>-</v>
      </c>
      <c r="BX58" s="107" t="str">
        <f t="shared" si="232"/>
        <v>-</v>
      </c>
      <c r="BY58" s="107" t="str">
        <f t="shared" si="233"/>
        <v>-</v>
      </c>
      <c r="BZ58" s="107" t="str">
        <f t="shared" si="234"/>
        <v>-</v>
      </c>
      <c r="CB58" s="107"/>
      <c r="CC58" s="107"/>
      <c r="CD58" s="107"/>
      <c r="CE58" s="107"/>
      <c r="CF58" s="107"/>
      <c r="CG58" s="107"/>
      <c r="CH58" s="107">
        <v>3</v>
      </c>
      <c r="CI58" s="107"/>
      <c r="CJ58" s="107"/>
      <c r="CK58" s="107"/>
      <c r="CL58" s="107"/>
      <c r="CM58" s="107"/>
    </row>
    <row r="59" spans="1:91">
      <c r="A59" s="117" t="s">
        <v>215</v>
      </c>
      <c r="B59" s="92" t="s">
        <v>216</v>
      </c>
      <c r="C59" s="86">
        <v>5</v>
      </c>
      <c r="D59" s="86"/>
      <c r="E59" s="86"/>
      <c r="F59" s="86"/>
      <c r="G59" s="117" t="s">
        <v>217</v>
      </c>
      <c r="H59" s="106">
        <f t="shared" si="121"/>
        <v>39.506172839506171</v>
      </c>
      <c r="I59" s="92">
        <f t="shared" si="185"/>
        <v>81</v>
      </c>
      <c r="J59" s="92">
        <f t="shared" si="186"/>
        <v>32</v>
      </c>
      <c r="K59" s="92">
        <v>18</v>
      </c>
      <c r="L59" s="92"/>
      <c r="M59" s="92">
        <v>14</v>
      </c>
      <c r="N59" s="92">
        <v>49</v>
      </c>
      <c r="O59" s="92"/>
      <c r="P59" s="92"/>
      <c r="Q59" s="92"/>
      <c r="R59" s="92"/>
      <c r="S59" s="92">
        <v>4</v>
      </c>
      <c r="T59" s="92"/>
      <c r="U59" s="92"/>
      <c r="V59" s="92"/>
      <c r="W59" s="92"/>
      <c r="X59" s="92"/>
      <c r="Y59" s="92"/>
      <c r="Z59" s="92"/>
      <c r="AB59" s="115" t="str">
        <f t="shared" si="187"/>
        <v>-</v>
      </c>
      <c r="AC59" s="115" t="str">
        <f t="shared" si="188"/>
        <v>-</v>
      </c>
      <c r="AD59" s="115" t="str">
        <f t="shared" si="189"/>
        <v>-</v>
      </c>
      <c r="AE59" s="115" t="str">
        <f t="shared" si="190"/>
        <v>-</v>
      </c>
      <c r="AF59" s="115">
        <f t="shared" si="191"/>
        <v>1</v>
      </c>
      <c r="AG59" s="115" t="str">
        <f t="shared" si="192"/>
        <v>-</v>
      </c>
      <c r="AH59" s="115" t="str">
        <f t="shared" si="193"/>
        <v>-</v>
      </c>
      <c r="AI59" s="115" t="str">
        <f t="shared" si="194"/>
        <v>-</v>
      </c>
      <c r="AJ59" s="115" t="str">
        <f t="shared" si="195"/>
        <v>-</v>
      </c>
      <c r="AK59" s="115" t="str">
        <f t="shared" si="196"/>
        <v>-</v>
      </c>
      <c r="AL59" s="115" t="str">
        <f t="shared" si="197"/>
        <v>-</v>
      </c>
      <c r="AM59" s="115" t="str">
        <f t="shared" si="198"/>
        <v>-</v>
      </c>
      <c r="AO59" s="107" t="str">
        <f t="shared" si="199"/>
        <v>-</v>
      </c>
      <c r="AP59" s="107" t="str">
        <f t="shared" si="200"/>
        <v>-</v>
      </c>
      <c r="AQ59" s="107" t="str">
        <f t="shared" si="201"/>
        <v>-</v>
      </c>
      <c r="AR59" s="107" t="str">
        <f t="shared" si="202"/>
        <v>-</v>
      </c>
      <c r="AS59" s="107" t="str">
        <f t="shared" si="203"/>
        <v>-</v>
      </c>
      <c r="AT59" s="107" t="str">
        <f t="shared" si="204"/>
        <v>-</v>
      </c>
      <c r="AU59" s="107" t="str">
        <f t="shared" si="205"/>
        <v>-</v>
      </c>
      <c r="AV59" s="107" t="str">
        <f t="shared" si="206"/>
        <v>-</v>
      </c>
      <c r="AW59" s="107" t="str">
        <f t="shared" si="207"/>
        <v>-</v>
      </c>
      <c r="AX59" s="107" t="str">
        <f t="shared" si="208"/>
        <v>-</v>
      </c>
      <c r="AY59" s="107" t="str">
        <f t="shared" si="209"/>
        <v>-</v>
      </c>
      <c r="AZ59" s="107" t="str">
        <f t="shared" si="210"/>
        <v>-</v>
      </c>
      <c r="BB59" s="107" t="str">
        <f t="shared" si="211"/>
        <v>-</v>
      </c>
      <c r="BC59" s="107" t="str">
        <f t="shared" si="212"/>
        <v>-</v>
      </c>
      <c r="BD59" s="107" t="str">
        <f t="shared" si="213"/>
        <v>-</v>
      </c>
      <c r="BE59" s="107" t="str">
        <f t="shared" si="214"/>
        <v>-</v>
      </c>
      <c r="BF59" s="107" t="str">
        <f t="shared" si="215"/>
        <v>-</v>
      </c>
      <c r="BG59" s="107" t="str">
        <f t="shared" si="216"/>
        <v>-</v>
      </c>
      <c r="BH59" s="107" t="str">
        <f t="shared" si="217"/>
        <v>-</v>
      </c>
      <c r="BI59" s="107" t="str">
        <f t="shared" si="218"/>
        <v>-</v>
      </c>
      <c r="BJ59" s="107" t="str">
        <f t="shared" si="219"/>
        <v>-</v>
      </c>
      <c r="BK59" s="107" t="str">
        <f t="shared" si="220"/>
        <v>-</v>
      </c>
      <c r="BL59" s="107" t="str">
        <f t="shared" si="221"/>
        <v>-</v>
      </c>
      <c r="BM59" s="107" t="str">
        <f t="shared" si="222"/>
        <v>-</v>
      </c>
      <c r="BO59" s="107" t="str">
        <f t="shared" si="223"/>
        <v>-</v>
      </c>
      <c r="BP59" s="107" t="str">
        <f t="shared" si="224"/>
        <v>-</v>
      </c>
      <c r="BQ59" s="107" t="str">
        <f t="shared" si="225"/>
        <v>-</v>
      </c>
      <c r="BR59" s="107" t="str">
        <f t="shared" si="226"/>
        <v>-</v>
      </c>
      <c r="BS59" s="107" t="str">
        <f t="shared" si="227"/>
        <v>-</v>
      </c>
      <c r="BT59" s="107" t="str">
        <f t="shared" si="228"/>
        <v>-</v>
      </c>
      <c r="BU59" s="107" t="str">
        <f t="shared" si="229"/>
        <v>-</v>
      </c>
      <c r="BV59" s="107" t="str">
        <f t="shared" si="230"/>
        <v>-</v>
      </c>
      <c r="BW59" s="107" t="str">
        <f t="shared" si="231"/>
        <v>-</v>
      </c>
      <c r="BX59" s="107" t="str">
        <f t="shared" si="232"/>
        <v>-</v>
      </c>
      <c r="BY59" s="107" t="str">
        <f t="shared" si="233"/>
        <v>-</v>
      </c>
      <c r="BZ59" s="107" t="str">
        <f t="shared" si="234"/>
        <v>-</v>
      </c>
      <c r="CB59" s="107"/>
      <c r="CC59" s="107"/>
      <c r="CD59" s="107"/>
      <c r="CE59" s="107"/>
      <c r="CF59" s="107">
        <v>3</v>
      </c>
      <c r="CG59" s="107"/>
      <c r="CH59" s="107"/>
      <c r="CI59" s="107"/>
      <c r="CJ59" s="107"/>
      <c r="CK59" s="107"/>
      <c r="CL59" s="107"/>
      <c r="CM59" s="107"/>
    </row>
    <row r="60" spans="1:91">
      <c r="A60" s="117" t="s">
        <v>218</v>
      </c>
      <c r="B60" s="92" t="s">
        <v>219</v>
      </c>
      <c r="C60" s="114">
        <v>10.9</v>
      </c>
      <c r="D60" s="86"/>
      <c r="E60" s="86"/>
      <c r="F60" s="86"/>
      <c r="G60" s="117" t="s">
        <v>220</v>
      </c>
      <c r="H60" s="106">
        <f t="shared" si="121"/>
        <v>64.550264550264544</v>
      </c>
      <c r="I60" s="92">
        <f t="shared" si="185"/>
        <v>189</v>
      </c>
      <c r="J60" s="92">
        <f t="shared" si="186"/>
        <v>122</v>
      </c>
      <c r="K60" s="92">
        <v>72</v>
      </c>
      <c r="L60" s="92"/>
      <c r="M60" s="92">
        <v>50</v>
      </c>
      <c r="N60" s="92">
        <v>67</v>
      </c>
      <c r="O60" s="92"/>
      <c r="P60" s="92"/>
      <c r="Q60" s="92"/>
      <c r="R60" s="92"/>
      <c r="S60" s="92"/>
      <c r="T60" s="92"/>
      <c r="U60" s="92"/>
      <c r="V60" s="92">
        <v>4</v>
      </c>
      <c r="W60" s="92">
        <v>4</v>
      </c>
      <c r="X60" s="92">
        <v>3</v>
      </c>
      <c r="Y60" s="92"/>
      <c r="Z60" s="92"/>
      <c r="AB60" s="115" t="str">
        <f t="shared" si="187"/>
        <v>-</v>
      </c>
      <c r="AC60" s="115" t="str">
        <f t="shared" si="188"/>
        <v>-</v>
      </c>
      <c r="AD60" s="115" t="str">
        <f t="shared" si="189"/>
        <v>-</v>
      </c>
      <c r="AE60" s="115" t="str">
        <f t="shared" si="190"/>
        <v>-</v>
      </c>
      <c r="AF60" s="115" t="str">
        <f t="shared" si="191"/>
        <v>-</v>
      </c>
      <c r="AG60" s="115" t="str">
        <f t="shared" si="192"/>
        <v>-</v>
      </c>
      <c r="AH60" s="115" t="str">
        <f t="shared" si="193"/>
        <v>-</v>
      </c>
      <c r="AI60" s="115" t="str">
        <f t="shared" si="194"/>
        <v>-</v>
      </c>
      <c r="AJ60" s="115">
        <f t="shared" si="195"/>
        <v>1</v>
      </c>
      <c r="AK60" s="115">
        <f t="shared" si="196"/>
        <v>1</v>
      </c>
      <c r="AL60" s="115" t="str">
        <f t="shared" si="197"/>
        <v>-</v>
      </c>
      <c r="AM60" s="115" t="str">
        <f t="shared" si="198"/>
        <v>-</v>
      </c>
      <c r="AO60" s="107" t="str">
        <f t="shared" si="199"/>
        <v>-</v>
      </c>
      <c r="AP60" s="107" t="str">
        <f t="shared" si="200"/>
        <v>-</v>
      </c>
      <c r="AQ60" s="107" t="str">
        <f t="shared" si="201"/>
        <v>-</v>
      </c>
      <c r="AR60" s="107" t="str">
        <f t="shared" si="202"/>
        <v>-</v>
      </c>
      <c r="AS60" s="107" t="str">
        <f t="shared" si="203"/>
        <v>-</v>
      </c>
      <c r="AT60" s="107" t="str">
        <f t="shared" si="204"/>
        <v>-</v>
      </c>
      <c r="AU60" s="107" t="str">
        <f t="shared" si="205"/>
        <v>-</v>
      </c>
      <c r="AV60" s="107" t="str">
        <f t="shared" si="206"/>
        <v>-</v>
      </c>
      <c r="AW60" s="107" t="str">
        <f t="shared" si="207"/>
        <v>-</v>
      </c>
      <c r="AX60" s="107" t="str">
        <f t="shared" si="208"/>
        <v>-</v>
      </c>
      <c r="AY60" s="107" t="str">
        <f t="shared" si="209"/>
        <v>-</v>
      </c>
      <c r="AZ60" s="107" t="str">
        <f t="shared" si="210"/>
        <v>-</v>
      </c>
      <c r="BB60" s="107" t="str">
        <f t="shared" si="211"/>
        <v>-</v>
      </c>
      <c r="BC60" s="107" t="str">
        <f t="shared" si="212"/>
        <v>-</v>
      </c>
      <c r="BD60" s="107" t="str">
        <f t="shared" si="213"/>
        <v>-</v>
      </c>
      <c r="BE60" s="107" t="str">
        <f t="shared" si="214"/>
        <v>-</v>
      </c>
      <c r="BF60" s="107" t="str">
        <f t="shared" si="215"/>
        <v>-</v>
      </c>
      <c r="BG60" s="107" t="str">
        <f t="shared" si="216"/>
        <v>-</v>
      </c>
      <c r="BH60" s="107" t="str">
        <f t="shared" si="217"/>
        <v>-</v>
      </c>
      <c r="BI60" s="107" t="str">
        <f t="shared" si="218"/>
        <v>-</v>
      </c>
      <c r="BJ60" s="107" t="str">
        <f t="shared" si="219"/>
        <v>-</v>
      </c>
      <c r="BK60" s="107" t="str">
        <f t="shared" si="220"/>
        <v>-</v>
      </c>
      <c r="BL60" s="107" t="str">
        <f t="shared" si="221"/>
        <v>-</v>
      </c>
      <c r="BM60" s="107" t="str">
        <f t="shared" si="222"/>
        <v>-</v>
      </c>
      <c r="BO60" s="107" t="str">
        <f t="shared" si="223"/>
        <v>-</v>
      </c>
      <c r="BP60" s="107" t="str">
        <f t="shared" si="224"/>
        <v>-</v>
      </c>
      <c r="BQ60" s="107" t="str">
        <f t="shared" si="225"/>
        <v>-</v>
      </c>
      <c r="BR60" s="107" t="str">
        <f t="shared" si="226"/>
        <v>-</v>
      </c>
      <c r="BS60" s="107" t="str">
        <f t="shared" si="227"/>
        <v>-</v>
      </c>
      <c r="BT60" s="107" t="str">
        <f t="shared" si="228"/>
        <v>-</v>
      </c>
      <c r="BU60" s="107" t="str">
        <f t="shared" si="229"/>
        <v>-</v>
      </c>
      <c r="BV60" s="107" t="str">
        <f t="shared" si="230"/>
        <v>-</v>
      </c>
      <c r="BW60" s="107" t="str">
        <f t="shared" si="231"/>
        <v>-</v>
      </c>
      <c r="BX60" s="107" t="str">
        <f t="shared" si="232"/>
        <v>-</v>
      </c>
      <c r="BY60" s="107" t="str">
        <f t="shared" si="233"/>
        <v>-</v>
      </c>
      <c r="BZ60" s="107" t="str">
        <f t="shared" si="234"/>
        <v>-</v>
      </c>
      <c r="CB60" s="107"/>
      <c r="CC60" s="107"/>
      <c r="CD60" s="107"/>
      <c r="CE60" s="107"/>
      <c r="CF60" s="107"/>
      <c r="CG60" s="107"/>
      <c r="CH60" s="107"/>
      <c r="CI60" s="107">
        <v>1</v>
      </c>
      <c r="CJ60" s="107">
        <v>2</v>
      </c>
      <c r="CK60" s="107">
        <v>2</v>
      </c>
      <c r="CL60" s="107"/>
      <c r="CM60" s="107"/>
    </row>
    <row r="61" spans="1:91">
      <c r="A61" s="117" t="s">
        <v>221</v>
      </c>
      <c r="B61" s="92" t="s">
        <v>222</v>
      </c>
      <c r="C61" s="86"/>
      <c r="D61" s="114">
        <v>12</v>
      </c>
      <c r="E61" s="86"/>
      <c r="F61" s="86">
        <v>12</v>
      </c>
      <c r="G61" s="86"/>
      <c r="H61" s="106">
        <f t="shared" si="121"/>
        <v>61.111111111111114</v>
      </c>
      <c r="I61" s="92">
        <f t="shared" si="185"/>
        <v>108</v>
      </c>
      <c r="J61" s="92">
        <f t="shared" si="186"/>
        <v>66</v>
      </c>
      <c r="K61" s="92">
        <v>46</v>
      </c>
      <c r="L61" s="92"/>
      <c r="M61" s="92">
        <v>20</v>
      </c>
      <c r="N61" s="92">
        <v>42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>
        <v>6</v>
      </c>
      <c r="AB61" s="115" t="str">
        <f t="shared" si="187"/>
        <v>-</v>
      </c>
      <c r="AC61" s="115" t="str">
        <f t="shared" si="188"/>
        <v>-</v>
      </c>
      <c r="AD61" s="115" t="str">
        <f t="shared" si="189"/>
        <v>-</v>
      </c>
      <c r="AE61" s="115" t="str">
        <f t="shared" si="190"/>
        <v>-</v>
      </c>
      <c r="AF61" s="115" t="str">
        <f t="shared" si="191"/>
        <v>-</v>
      </c>
      <c r="AG61" s="115" t="str">
        <f t="shared" si="192"/>
        <v>-</v>
      </c>
      <c r="AH61" s="115" t="str">
        <f t="shared" si="193"/>
        <v>-</v>
      </c>
      <c r="AI61" s="115" t="str">
        <f t="shared" si="194"/>
        <v>-</v>
      </c>
      <c r="AJ61" s="115" t="str">
        <f t="shared" si="195"/>
        <v>-</v>
      </c>
      <c r="AK61" s="115" t="str">
        <f t="shared" si="196"/>
        <v>-</v>
      </c>
      <c r="AL61" s="115" t="str">
        <f t="shared" si="197"/>
        <v>-</v>
      </c>
      <c r="AM61" s="115" t="str">
        <f t="shared" si="198"/>
        <v>-</v>
      </c>
      <c r="AO61" s="107" t="str">
        <f t="shared" si="199"/>
        <v>-</v>
      </c>
      <c r="AP61" s="107" t="str">
        <f t="shared" si="200"/>
        <v>-</v>
      </c>
      <c r="AQ61" s="107" t="str">
        <f t="shared" si="201"/>
        <v>-</v>
      </c>
      <c r="AR61" s="107" t="str">
        <f t="shared" si="202"/>
        <v>-</v>
      </c>
      <c r="AS61" s="107" t="str">
        <f t="shared" si="203"/>
        <v>-</v>
      </c>
      <c r="AT61" s="107" t="str">
        <f t="shared" si="204"/>
        <v>-</v>
      </c>
      <c r="AU61" s="107" t="str">
        <f t="shared" si="205"/>
        <v>-</v>
      </c>
      <c r="AV61" s="107" t="str">
        <f t="shared" si="206"/>
        <v>-</v>
      </c>
      <c r="AW61" s="107" t="str">
        <f t="shared" si="207"/>
        <v>-</v>
      </c>
      <c r="AX61" s="107" t="str">
        <f t="shared" si="208"/>
        <v>-</v>
      </c>
      <c r="AY61" s="107" t="str">
        <f t="shared" si="209"/>
        <v>-</v>
      </c>
      <c r="AZ61" s="107">
        <f t="shared" si="210"/>
        <v>1</v>
      </c>
      <c r="BB61" s="107" t="str">
        <f t="shared" si="211"/>
        <v>-</v>
      </c>
      <c r="BC61" s="107" t="str">
        <f t="shared" si="212"/>
        <v>-</v>
      </c>
      <c r="BD61" s="107" t="str">
        <f t="shared" si="213"/>
        <v>-</v>
      </c>
      <c r="BE61" s="107" t="str">
        <f t="shared" si="214"/>
        <v>-</v>
      </c>
      <c r="BF61" s="107" t="str">
        <f t="shared" si="215"/>
        <v>-</v>
      </c>
      <c r="BG61" s="107" t="str">
        <f t="shared" si="216"/>
        <v>-</v>
      </c>
      <c r="BH61" s="107" t="str">
        <f t="shared" si="217"/>
        <v>-</v>
      </c>
      <c r="BI61" s="107" t="str">
        <f t="shared" si="218"/>
        <v>-</v>
      </c>
      <c r="BJ61" s="107" t="str">
        <f t="shared" si="219"/>
        <v>-</v>
      </c>
      <c r="BK61" s="107" t="str">
        <f t="shared" si="220"/>
        <v>-</v>
      </c>
      <c r="BL61" s="107" t="str">
        <f t="shared" si="221"/>
        <v>-</v>
      </c>
      <c r="BM61" s="107" t="str">
        <f t="shared" si="222"/>
        <v>-</v>
      </c>
      <c r="BO61" s="107" t="str">
        <f t="shared" si="223"/>
        <v>-</v>
      </c>
      <c r="BP61" s="107" t="str">
        <f t="shared" si="224"/>
        <v>-</v>
      </c>
      <c r="BQ61" s="107" t="str">
        <f t="shared" si="225"/>
        <v>-</v>
      </c>
      <c r="BR61" s="107" t="str">
        <f t="shared" si="226"/>
        <v>-</v>
      </c>
      <c r="BS61" s="107" t="str">
        <f t="shared" si="227"/>
        <v>-</v>
      </c>
      <c r="BT61" s="107" t="str">
        <f t="shared" si="228"/>
        <v>-</v>
      </c>
      <c r="BU61" s="107" t="str">
        <f t="shared" si="229"/>
        <v>-</v>
      </c>
      <c r="BV61" s="107" t="str">
        <f t="shared" si="230"/>
        <v>-</v>
      </c>
      <c r="BW61" s="107" t="str">
        <f t="shared" si="231"/>
        <v>-</v>
      </c>
      <c r="BX61" s="107" t="str">
        <f t="shared" si="232"/>
        <v>-</v>
      </c>
      <c r="BY61" s="107" t="str">
        <f t="shared" si="233"/>
        <v>-</v>
      </c>
      <c r="BZ61" s="107">
        <f t="shared" si="234"/>
        <v>1</v>
      </c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</row>
    <row r="62" spans="1:91">
      <c r="A62" s="117" t="s">
        <v>223</v>
      </c>
      <c r="B62" s="92" t="s">
        <v>224</v>
      </c>
      <c r="C62" s="86">
        <v>7</v>
      </c>
      <c r="D62" s="86"/>
      <c r="E62" s="86"/>
      <c r="F62" s="86"/>
      <c r="G62" s="86"/>
      <c r="H62" s="106">
        <f t="shared" si="121"/>
        <v>51.851851851851848</v>
      </c>
      <c r="I62" s="92">
        <f t="shared" si="185"/>
        <v>54</v>
      </c>
      <c r="J62" s="92">
        <f t="shared" si="186"/>
        <v>28</v>
      </c>
      <c r="K62" s="92">
        <v>16</v>
      </c>
      <c r="L62" s="92">
        <v>12</v>
      </c>
      <c r="M62" s="92"/>
      <c r="N62" s="92">
        <v>26</v>
      </c>
      <c r="O62" s="92"/>
      <c r="P62" s="92"/>
      <c r="Q62" s="92"/>
      <c r="R62" s="92"/>
      <c r="S62" s="92"/>
      <c r="T62" s="92"/>
      <c r="U62" s="92">
        <v>2</v>
      </c>
      <c r="V62" s="92"/>
      <c r="W62" s="92"/>
      <c r="X62" s="92"/>
      <c r="Y62" s="92"/>
      <c r="Z62" s="92"/>
      <c r="AB62" s="115" t="str">
        <f t="shared" si="187"/>
        <v>-</v>
      </c>
      <c r="AC62" s="115" t="str">
        <f t="shared" si="188"/>
        <v>-</v>
      </c>
      <c r="AD62" s="115" t="str">
        <f t="shared" si="189"/>
        <v>-</v>
      </c>
      <c r="AE62" s="115" t="str">
        <f t="shared" si="190"/>
        <v>-</v>
      </c>
      <c r="AF62" s="115" t="str">
        <f t="shared" si="191"/>
        <v>-</v>
      </c>
      <c r="AG62" s="115" t="str">
        <f t="shared" si="192"/>
        <v>-</v>
      </c>
      <c r="AH62" s="115">
        <f t="shared" si="193"/>
        <v>1</v>
      </c>
      <c r="AI62" s="115" t="str">
        <f t="shared" si="194"/>
        <v>-</v>
      </c>
      <c r="AJ62" s="115" t="str">
        <f t="shared" si="195"/>
        <v>-</v>
      </c>
      <c r="AK62" s="115" t="str">
        <f t="shared" si="196"/>
        <v>-</v>
      </c>
      <c r="AL62" s="115" t="str">
        <f t="shared" si="197"/>
        <v>-</v>
      </c>
      <c r="AM62" s="115" t="str">
        <f t="shared" si="198"/>
        <v>-</v>
      </c>
      <c r="AO62" s="107" t="str">
        <f t="shared" si="199"/>
        <v>-</v>
      </c>
      <c r="AP62" s="107" t="str">
        <f t="shared" si="200"/>
        <v>-</v>
      </c>
      <c r="AQ62" s="107" t="str">
        <f t="shared" si="201"/>
        <v>-</v>
      </c>
      <c r="AR62" s="107" t="str">
        <f t="shared" si="202"/>
        <v>-</v>
      </c>
      <c r="AS62" s="107" t="str">
        <f t="shared" si="203"/>
        <v>-</v>
      </c>
      <c r="AT62" s="107" t="str">
        <f t="shared" si="204"/>
        <v>-</v>
      </c>
      <c r="AU62" s="107" t="str">
        <f t="shared" si="205"/>
        <v>-</v>
      </c>
      <c r="AV62" s="107" t="str">
        <f t="shared" si="206"/>
        <v>-</v>
      </c>
      <c r="AW62" s="107" t="str">
        <f t="shared" si="207"/>
        <v>-</v>
      </c>
      <c r="AX62" s="107" t="str">
        <f t="shared" si="208"/>
        <v>-</v>
      </c>
      <c r="AY62" s="107" t="str">
        <f t="shared" si="209"/>
        <v>-</v>
      </c>
      <c r="AZ62" s="107" t="str">
        <f t="shared" si="210"/>
        <v>-</v>
      </c>
      <c r="BB62" s="107" t="str">
        <f t="shared" si="211"/>
        <v>-</v>
      </c>
      <c r="BC62" s="107" t="str">
        <f t="shared" si="212"/>
        <v>-</v>
      </c>
      <c r="BD62" s="107" t="str">
        <f t="shared" si="213"/>
        <v>-</v>
      </c>
      <c r="BE62" s="107" t="str">
        <f t="shared" si="214"/>
        <v>-</v>
      </c>
      <c r="BF62" s="107" t="str">
        <f t="shared" si="215"/>
        <v>-</v>
      </c>
      <c r="BG62" s="107" t="str">
        <f t="shared" si="216"/>
        <v>-</v>
      </c>
      <c r="BH62" s="107" t="str">
        <f t="shared" si="217"/>
        <v>-</v>
      </c>
      <c r="BI62" s="107" t="str">
        <f t="shared" si="218"/>
        <v>-</v>
      </c>
      <c r="BJ62" s="107" t="str">
        <f t="shared" si="219"/>
        <v>-</v>
      </c>
      <c r="BK62" s="107" t="str">
        <f t="shared" si="220"/>
        <v>-</v>
      </c>
      <c r="BL62" s="107" t="str">
        <f t="shared" si="221"/>
        <v>-</v>
      </c>
      <c r="BM62" s="107" t="str">
        <f t="shared" si="222"/>
        <v>-</v>
      </c>
      <c r="BO62" s="107" t="str">
        <f t="shared" si="223"/>
        <v>-</v>
      </c>
      <c r="BP62" s="107" t="str">
        <f t="shared" si="224"/>
        <v>-</v>
      </c>
      <c r="BQ62" s="107" t="str">
        <f t="shared" si="225"/>
        <v>-</v>
      </c>
      <c r="BR62" s="107" t="str">
        <f t="shared" si="226"/>
        <v>-</v>
      </c>
      <c r="BS62" s="107" t="str">
        <f t="shared" si="227"/>
        <v>-</v>
      </c>
      <c r="BT62" s="107" t="str">
        <f t="shared" si="228"/>
        <v>-</v>
      </c>
      <c r="BU62" s="107" t="str">
        <f t="shared" si="229"/>
        <v>-</v>
      </c>
      <c r="BV62" s="107" t="str">
        <f t="shared" si="230"/>
        <v>-</v>
      </c>
      <c r="BW62" s="107" t="str">
        <f t="shared" si="231"/>
        <v>-</v>
      </c>
      <c r="BX62" s="107" t="str">
        <f t="shared" si="232"/>
        <v>-</v>
      </c>
      <c r="BY62" s="107" t="str">
        <f t="shared" si="233"/>
        <v>-</v>
      </c>
      <c r="BZ62" s="107" t="str">
        <f t="shared" si="234"/>
        <v>-</v>
      </c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</row>
    <row r="63" spans="1:91">
      <c r="A63" s="117" t="s">
        <v>225</v>
      </c>
      <c r="B63" s="92" t="s">
        <v>226</v>
      </c>
      <c r="C63" s="86">
        <v>3</v>
      </c>
      <c r="D63" s="86"/>
      <c r="E63" s="86"/>
      <c r="F63" s="86"/>
      <c r="G63" s="117" t="s">
        <v>227</v>
      </c>
      <c r="H63" s="106">
        <f t="shared" si="121"/>
        <v>59.259259259259252</v>
      </c>
      <c r="I63" s="92">
        <f t="shared" si="185"/>
        <v>81</v>
      </c>
      <c r="J63" s="92">
        <f t="shared" si="186"/>
        <v>48</v>
      </c>
      <c r="K63" s="92">
        <v>22</v>
      </c>
      <c r="L63" s="92">
        <v>12</v>
      </c>
      <c r="M63" s="92">
        <v>14</v>
      </c>
      <c r="N63" s="92">
        <v>33</v>
      </c>
      <c r="O63" s="92"/>
      <c r="P63" s="92"/>
      <c r="Q63" s="92">
        <v>4</v>
      </c>
      <c r="R63" s="92"/>
      <c r="S63" s="92"/>
      <c r="T63" s="92"/>
      <c r="U63" s="92"/>
      <c r="V63" s="92"/>
      <c r="W63" s="92"/>
      <c r="X63" s="92"/>
      <c r="Y63" s="92"/>
      <c r="Z63" s="92"/>
      <c r="AB63" s="115" t="str">
        <f t="shared" si="187"/>
        <v>-</v>
      </c>
      <c r="AC63" s="115" t="str">
        <f t="shared" si="188"/>
        <v>-</v>
      </c>
      <c r="AD63" s="115">
        <f t="shared" si="189"/>
        <v>1</v>
      </c>
      <c r="AE63" s="115" t="str">
        <f t="shared" si="190"/>
        <v>-</v>
      </c>
      <c r="AF63" s="115" t="str">
        <f t="shared" si="191"/>
        <v>-</v>
      </c>
      <c r="AG63" s="115" t="str">
        <f t="shared" si="192"/>
        <v>-</v>
      </c>
      <c r="AH63" s="115" t="str">
        <f t="shared" si="193"/>
        <v>-</v>
      </c>
      <c r="AI63" s="115" t="str">
        <f t="shared" si="194"/>
        <v>-</v>
      </c>
      <c r="AJ63" s="115" t="str">
        <f t="shared" si="195"/>
        <v>-</v>
      </c>
      <c r="AK63" s="115" t="str">
        <f t="shared" si="196"/>
        <v>-</v>
      </c>
      <c r="AL63" s="115" t="str">
        <f t="shared" si="197"/>
        <v>-</v>
      </c>
      <c r="AM63" s="115" t="str">
        <f t="shared" si="198"/>
        <v>-</v>
      </c>
      <c r="AO63" s="107" t="str">
        <f t="shared" si="199"/>
        <v>-</v>
      </c>
      <c r="AP63" s="107" t="str">
        <f t="shared" si="200"/>
        <v>-</v>
      </c>
      <c r="AQ63" s="107" t="str">
        <f t="shared" si="201"/>
        <v>-</v>
      </c>
      <c r="AR63" s="107" t="str">
        <f t="shared" si="202"/>
        <v>-</v>
      </c>
      <c r="AS63" s="107" t="str">
        <f t="shared" si="203"/>
        <v>-</v>
      </c>
      <c r="AT63" s="107" t="str">
        <f t="shared" si="204"/>
        <v>-</v>
      </c>
      <c r="AU63" s="107" t="str">
        <f t="shared" si="205"/>
        <v>-</v>
      </c>
      <c r="AV63" s="107" t="str">
        <f t="shared" si="206"/>
        <v>-</v>
      </c>
      <c r="AW63" s="107" t="str">
        <f t="shared" si="207"/>
        <v>-</v>
      </c>
      <c r="AX63" s="107" t="str">
        <f t="shared" si="208"/>
        <v>-</v>
      </c>
      <c r="AY63" s="107" t="str">
        <f t="shared" si="209"/>
        <v>-</v>
      </c>
      <c r="AZ63" s="107" t="str">
        <f t="shared" si="210"/>
        <v>-</v>
      </c>
      <c r="BB63" s="107" t="str">
        <f t="shared" si="211"/>
        <v>-</v>
      </c>
      <c r="BC63" s="107" t="str">
        <f t="shared" si="212"/>
        <v>-</v>
      </c>
      <c r="BD63" s="107" t="str">
        <f t="shared" si="213"/>
        <v>-</v>
      </c>
      <c r="BE63" s="107" t="str">
        <f t="shared" si="214"/>
        <v>-</v>
      </c>
      <c r="BF63" s="107" t="str">
        <f t="shared" si="215"/>
        <v>-</v>
      </c>
      <c r="BG63" s="107" t="str">
        <f t="shared" si="216"/>
        <v>-</v>
      </c>
      <c r="BH63" s="107" t="str">
        <f t="shared" si="217"/>
        <v>-</v>
      </c>
      <c r="BI63" s="107" t="str">
        <f t="shared" si="218"/>
        <v>-</v>
      </c>
      <c r="BJ63" s="107" t="str">
        <f t="shared" si="219"/>
        <v>-</v>
      </c>
      <c r="BK63" s="107" t="str">
        <f t="shared" si="220"/>
        <v>-</v>
      </c>
      <c r="BL63" s="107" t="str">
        <f t="shared" si="221"/>
        <v>-</v>
      </c>
      <c r="BM63" s="107" t="str">
        <f t="shared" si="222"/>
        <v>-</v>
      </c>
      <c r="BO63" s="107" t="str">
        <f t="shared" si="223"/>
        <v>-</v>
      </c>
      <c r="BP63" s="107" t="str">
        <f t="shared" si="224"/>
        <v>-</v>
      </c>
      <c r="BQ63" s="107" t="str">
        <f t="shared" si="225"/>
        <v>-</v>
      </c>
      <c r="BR63" s="107" t="str">
        <f t="shared" si="226"/>
        <v>-</v>
      </c>
      <c r="BS63" s="107" t="str">
        <f t="shared" si="227"/>
        <v>-</v>
      </c>
      <c r="BT63" s="107" t="str">
        <f t="shared" si="228"/>
        <v>-</v>
      </c>
      <c r="BU63" s="107" t="str">
        <f t="shared" si="229"/>
        <v>-</v>
      </c>
      <c r="BV63" s="107" t="str">
        <f t="shared" si="230"/>
        <v>-</v>
      </c>
      <c r="BW63" s="107" t="str">
        <f t="shared" si="231"/>
        <v>-</v>
      </c>
      <c r="BX63" s="107" t="str">
        <f t="shared" si="232"/>
        <v>-</v>
      </c>
      <c r="BY63" s="107" t="str">
        <f t="shared" si="233"/>
        <v>-</v>
      </c>
      <c r="BZ63" s="107" t="str">
        <f t="shared" si="234"/>
        <v>-</v>
      </c>
      <c r="CB63" s="107"/>
      <c r="CC63" s="107"/>
      <c r="CD63" s="107">
        <v>1</v>
      </c>
      <c r="CE63" s="107"/>
      <c r="CF63" s="107"/>
      <c r="CG63" s="107"/>
      <c r="CH63" s="107"/>
      <c r="CI63" s="107"/>
      <c r="CJ63" s="107"/>
      <c r="CK63" s="107"/>
      <c r="CL63" s="107"/>
      <c r="CM63" s="107"/>
    </row>
    <row r="64" spans="1:91">
      <c r="A64" s="117" t="s">
        <v>228</v>
      </c>
      <c r="B64" s="92" t="s">
        <v>229</v>
      </c>
      <c r="C64" s="86">
        <v>8</v>
      </c>
      <c r="D64" s="86"/>
      <c r="E64" s="86">
        <v>8</v>
      </c>
      <c r="F64" s="86"/>
      <c r="G64" s="86"/>
      <c r="H64" s="106">
        <f t="shared" si="121"/>
        <v>59.259259259259252</v>
      </c>
      <c r="I64" s="92">
        <f t="shared" si="185"/>
        <v>81</v>
      </c>
      <c r="J64" s="92">
        <f t="shared" si="186"/>
        <v>48</v>
      </c>
      <c r="K64" s="92">
        <v>32</v>
      </c>
      <c r="L64" s="92"/>
      <c r="M64" s="92">
        <v>16</v>
      </c>
      <c r="N64" s="92">
        <v>33</v>
      </c>
      <c r="O64" s="92"/>
      <c r="P64" s="92"/>
      <c r="Q64" s="92"/>
      <c r="R64" s="92"/>
      <c r="S64" s="92"/>
      <c r="T64" s="92"/>
      <c r="U64" s="92"/>
      <c r="V64" s="92">
        <v>6</v>
      </c>
      <c r="W64" s="92"/>
      <c r="X64" s="92"/>
      <c r="Y64" s="92"/>
      <c r="Z64" s="92"/>
      <c r="AB64" s="115" t="str">
        <f t="shared" si="187"/>
        <v>-</v>
      </c>
      <c r="AC64" s="115" t="str">
        <f t="shared" si="188"/>
        <v>-</v>
      </c>
      <c r="AD64" s="115" t="str">
        <f t="shared" si="189"/>
        <v>-</v>
      </c>
      <c r="AE64" s="115" t="str">
        <f t="shared" si="190"/>
        <v>-</v>
      </c>
      <c r="AF64" s="115" t="str">
        <f t="shared" si="191"/>
        <v>-</v>
      </c>
      <c r="AG64" s="115" t="str">
        <f t="shared" si="192"/>
        <v>-</v>
      </c>
      <c r="AH64" s="115" t="str">
        <f t="shared" si="193"/>
        <v>-</v>
      </c>
      <c r="AI64" s="115">
        <f t="shared" si="194"/>
        <v>1</v>
      </c>
      <c r="AJ64" s="115" t="str">
        <f t="shared" si="195"/>
        <v>-</v>
      </c>
      <c r="AK64" s="115" t="str">
        <f t="shared" si="196"/>
        <v>-</v>
      </c>
      <c r="AL64" s="115" t="str">
        <f t="shared" si="197"/>
        <v>-</v>
      </c>
      <c r="AM64" s="115" t="str">
        <f t="shared" si="198"/>
        <v>-</v>
      </c>
      <c r="AO64" s="107" t="str">
        <f t="shared" si="199"/>
        <v>-</v>
      </c>
      <c r="AP64" s="107" t="str">
        <f t="shared" si="200"/>
        <v>-</v>
      </c>
      <c r="AQ64" s="107" t="str">
        <f t="shared" si="201"/>
        <v>-</v>
      </c>
      <c r="AR64" s="107" t="str">
        <f t="shared" si="202"/>
        <v>-</v>
      </c>
      <c r="AS64" s="107" t="str">
        <f t="shared" si="203"/>
        <v>-</v>
      </c>
      <c r="AT64" s="107" t="str">
        <f t="shared" si="204"/>
        <v>-</v>
      </c>
      <c r="AU64" s="107" t="str">
        <f t="shared" si="205"/>
        <v>-</v>
      </c>
      <c r="AV64" s="107" t="str">
        <f t="shared" si="206"/>
        <v>-</v>
      </c>
      <c r="AW64" s="107" t="str">
        <f t="shared" si="207"/>
        <v>-</v>
      </c>
      <c r="AX64" s="107" t="str">
        <f t="shared" si="208"/>
        <v>-</v>
      </c>
      <c r="AY64" s="107" t="str">
        <f t="shared" si="209"/>
        <v>-</v>
      </c>
      <c r="AZ64" s="107" t="str">
        <f t="shared" si="210"/>
        <v>-</v>
      </c>
      <c r="BB64" s="107" t="str">
        <f t="shared" si="211"/>
        <v>-</v>
      </c>
      <c r="BC64" s="107" t="str">
        <f t="shared" si="212"/>
        <v>-</v>
      </c>
      <c r="BD64" s="107" t="str">
        <f t="shared" si="213"/>
        <v>-</v>
      </c>
      <c r="BE64" s="107" t="str">
        <f t="shared" si="214"/>
        <v>-</v>
      </c>
      <c r="BF64" s="107" t="str">
        <f t="shared" si="215"/>
        <v>-</v>
      </c>
      <c r="BG64" s="107" t="str">
        <f t="shared" si="216"/>
        <v>-</v>
      </c>
      <c r="BH64" s="107" t="str">
        <f t="shared" si="217"/>
        <v>-</v>
      </c>
      <c r="BI64" s="107">
        <f t="shared" si="218"/>
        <v>1</v>
      </c>
      <c r="BJ64" s="107" t="str">
        <f t="shared" si="219"/>
        <v>-</v>
      </c>
      <c r="BK64" s="107" t="str">
        <f t="shared" si="220"/>
        <v>-</v>
      </c>
      <c r="BL64" s="107" t="str">
        <f t="shared" si="221"/>
        <v>-</v>
      </c>
      <c r="BM64" s="107" t="str">
        <f t="shared" si="222"/>
        <v>-</v>
      </c>
      <c r="BO64" s="107" t="str">
        <f t="shared" si="223"/>
        <v>-</v>
      </c>
      <c r="BP64" s="107" t="str">
        <f t="shared" si="224"/>
        <v>-</v>
      </c>
      <c r="BQ64" s="107" t="str">
        <f t="shared" si="225"/>
        <v>-</v>
      </c>
      <c r="BR64" s="107" t="str">
        <f t="shared" si="226"/>
        <v>-</v>
      </c>
      <c r="BS64" s="107" t="str">
        <f t="shared" si="227"/>
        <v>-</v>
      </c>
      <c r="BT64" s="107" t="str">
        <f t="shared" si="228"/>
        <v>-</v>
      </c>
      <c r="BU64" s="107" t="str">
        <f t="shared" si="229"/>
        <v>-</v>
      </c>
      <c r="BV64" s="107" t="str">
        <f t="shared" si="230"/>
        <v>-</v>
      </c>
      <c r="BW64" s="107" t="str">
        <f t="shared" si="231"/>
        <v>-</v>
      </c>
      <c r="BX64" s="107" t="str">
        <f t="shared" si="232"/>
        <v>-</v>
      </c>
      <c r="BY64" s="107" t="str">
        <f t="shared" si="233"/>
        <v>-</v>
      </c>
      <c r="BZ64" s="107" t="str">
        <f t="shared" si="234"/>
        <v>-</v>
      </c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</row>
    <row r="65" spans="1:91">
      <c r="A65" s="123" t="s">
        <v>230</v>
      </c>
      <c r="B65" s="83" t="s">
        <v>231</v>
      </c>
      <c r="C65" s="83"/>
      <c r="D65" s="83"/>
      <c r="E65" s="83"/>
      <c r="F65" s="83"/>
      <c r="G65" s="83"/>
      <c r="H65" s="111">
        <f t="shared" si="121"/>
        <v>58.564814814814817</v>
      </c>
      <c r="I65" s="83">
        <f t="shared" ref="I65:Z65" si="235">SUM(I66:I73)</f>
        <v>864</v>
      </c>
      <c r="J65" s="83">
        <f t="shared" si="235"/>
        <v>506</v>
      </c>
      <c r="K65" s="83">
        <f t="shared" si="235"/>
        <v>280</v>
      </c>
      <c r="L65" s="83">
        <f t="shared" si="235"/>
        <v>90</v>
      </c>
      <c r="M65" s="83">
        <f t="shared" si="235"/>
        <v>136</v>
      </c>
      <c r="N65" s="83">
        <f t="shared" si="235"/>
        <v>358</v>
      </c>
      <c r="O65" s="83">
        <f t="shared" si="235"/>
        <v>0</v>
      </c>
      <c r="P65" s="83">
        <f t="shared" si="235"/>
        <v>0</v>
      </c>
      <c r="Q65" s="83">
        <f t="shared" si="235"/>
        <v>0</v>
      </c>
      <c r="R65" s="83">
        <f t="shared" si="235"/>
        <v>0</v>
      </c>
      <c r="S65" s="83">
        <f t="shared" si="235"/>
        <v>4</v>
      </c>
      <c r="T65" s="83">
        <f t="shared" si="235"/>
        <v>0</v>
      </c>
      <c r="U65" s="83">
        <f t="shared" si="235"/>
        <v>8</v>
      </c>
      <c r="V65" s="83">
        <f t="shared" si="235"/>
        <v>0</v>
      </c>
      <c r="W65" s="83">
        <f t="shared" si="235"/>
        <v>0</v>
      </c>
      <c r="X65" s="83">
        <f t="shared" si="235"/>
        <v>15</v>
      </c>
      <c r="Y65" s="83">
        <f t="shared" si="235"/>
        <v>8</v>
      </c>
      <c r="Z65" s="83">
        <f t="shared" si="235"/>
        <v>8</v>
      </c>
      <c r="AB65" s="112">
        <f t="shared" ref="AB65:AM65" si="236">SUM(AB66:AB73)</f>
        <v>0</v>
      </c>
      <c r="AC65" s="112">
        <f t="shared" si="236"/>
        <v>0</v>
      </c>
      <c r="AD65" s="112">
        <f t="shared" si="236"/>
        <v>0</v>
      </c>
      <c r="AE65" s="112">
        <f t="shared" si="236"/>
        <v>0</v>
      </c>
      <c r="AF65" s="112">
        <f t="shared" si="236"/>
        <v>0</v>
      </c>
      <c r="AG65" s="112">
        <f t="shared" si="236"/>
        <v>0</v>
      </c>
      <c r="AH65" s="112">
        <f t="shared" si="236"/>
        <v>0</v>
      </c>
      <c r="AI65" s="112">
        <f t="shared" si="236"/>
        <v>0</v>
      </c>
      <c r="AJ65" s="112">
        <f t="shared" si="236"/>
        <v>0</v>
      </c>
      <c r="AK65" s="112">
        <f t="shared" si="236"/>
        <v>2</v>
      </c>
      <c r="AL65" s="112">
        <f t="shared" si="236"/>
        <v>0</v>
      </c>
      <c r="AM65" s="112">
        <f t="shared" si="236"/>
        <v>1</v>
      </c>
      <c r="AO65" s="112">
        <f t="shared" ref="AO65:AZ65" si="237">SUM(AO66:AO73)</f>
        <v>0</v>
      </c>
      <c r="AP65" s="112">
        <f t="shared" si="237"/>
        <v>0</v>
      </c>
      <c r="AQ65" s="112">
        <f t="shared" si="237"/>
        <v>0</v>
      </c>
      <c r="AR65" s="112">
        <f t="shared" si="237"/>
        <v>0</v>
      </c>
      <c r="AS65" s="112">
        <f t="shared" si="237"/>
        <v>1</v>
      </c>
      <c r="AT65" s="112">
        <f t="shared" si="237"/>
        <v>0</v>
      </c>
      <c r="AU65" s="112">
        <f t="shared" si="237"/>
        <v>2</v>
      </c>
      <c r="AV65" s="112">
        <f t="shared" si="237"/>
        <v>0</v>
      </c>
      <c r="AW65" s="112">
        <f t="shared" si="237"/>
        <v>0</v>
      </c>
      <c r="AX65" s="112">
        <f t="shared" si="237"/>
        <v>0</v>
      </c>
      <c r="AY65" s="112">
        <f t="shared" si="237"/>
        <v>2</v>
      </c>
      <c r="AZ65" s="112">
        <f t="shared" si="237"/>
        <v>1</v>
      </c>
      <c r="BB65" s="112">
        <f t="shared" ref="BB65:BM65" si="238">SUM(BB66:BB73)</f>
        <v>0</v>
      </c>
      <c r="BC65" s="112">
        <f t="shared" si="238"/>
        <v>0</v>
      </c>
      <c r="BD65" s="112">
        <f t="shared" si="238"/>
        <v>0</v>
      </c>
      <c r="BE65" s="112">
        <f t="shared" si="238"/>
        <v>0</v>
      </c>
      <c r="BF65" s="112">
        <f t="shared" si="238"/>
        <v>0</v>
      </c>
      <c r="BG65" s="112">
        <f t="shared" si="238"/>
        <v>0</v>
      </c>
      <c r="BH65" s="112">
        <f t="shared" si="238"/>
        <v>1</v>
      </c>
      <c r="BI65" s="112">
        <f t="shared" si="238"/>
        <v>0</v>
      </c>
      <c r="BJ65" s="112">
        <f t="shared" si="238"/>
        <v>0</v>
      </c>
      <c r="BK65" s="112">
        <f t="shared" si="238"/>
        <v>1</v>
      </c>
      <c r="BL65" s="112">
        <f t="shared" si="238"/>
        <v>1</v>
      </c>
      <c r="BM65" s="112">
        <f t="shared" si="238"/>
        <v>1</v>
      </c>
      <c r="BO65" s="112">
        <f t="shared" ref="BO65:BZ65" si="239">SUM(BO66:BO73)</f>
        <v>0</v>
      </c>
      <c r="BP65" s="112">
        <f t="shared" si="239"/>
        <v>0</v>
      </c>
      <c r="BQ65" s="112">
        <f t="shared" si="239"/>
        <v>0</v>
      </c>
      <c r="BR65" s="112">
        <f t="shared" si="239"/>
        <v>0</v>
      </c>
      <c r="BS65" s="112">
        <f t="shared" si="239"/>
        <v>0</v>
      </c>
      <c r="BT65" s="112">
        <f t="shared" si="239"/>
        <v>0</v>
      </c>
      <c r="BU65" s="112">
        <f t="shared" si="239"/>
        <v>0</v>
      </c>
      <c r="BV65" s="112">
        <f t="shared" si="239"/>
        <v>0</v>
      </c>
      <c r="BW65" s="112">
        <f t="shared" si="239"/>
        <v>0</v>
      </c>
      <c r="BX65" s="112">
        <f t="shared" si="239"/>
        <v>1</v>
      </c>
      <c r="BY65" s="112">
        <f t="shared" si="239"/>
        <v>1</v>
      </c>
      <c r="BZ65" s="112">
        <f t="shared" si="239"/>
        <v>0</v>
      </c>
      <c r="CB65" s="112">
        <f t="shared" ref="CB65:CM65" si="240">SUM(CB66:CB73)</f>
        <v>0</v>
      </c>
      <c r="CC65" s="112">
        <f t="shared" si="240"/>
        <v>0</v>
      </c>
      <c r="CD65" s="112">
        <f t="shared" si="240"/>
        <v>0</v>
      </c>
      <c r="CE65" s="112">
        <f t="shared" si="240"/>
        <v>0</v>
      </c>
      <c r="CF65" s="112">
        <f t="shared" si="240"/>
        <v>0</v>
      </c>
      <c r="CG65" s="112">
        <f t="shared" si="240"/>
        <v>0</v>
      </c>
      <c r="CH65" s="112">
        <f t="shared" si="240"/>
        <v>0</v>
      </c>
      <c r="CI65" s="112">
        <f t="shared" si="240"/>
        <v>0</v>
      </c>
      <c r="CJ65" s="112">
        <f t="shared" si="240"/>
        <v>0</v>
      </c>
      <c r="CK65" s="112">
        <f t="shared" si="240"/>
        <v>0</v>
      </c>
      <c r="CL65" s="112">
        <f t="shared" si="240"/>
        <v>0</v>
      </c>
      <c r="CM65" s="112">
        <f t="shared" si="240"/>
        <v>1</v>
      </c>
    </row>
    <row r="66" spans="1:91">
      <c r="A66" s="117" t="s">
        <v>232</v>
      </c>
      <c r="B66" s="92" t="s">
        <v>202</v>
      </c>
      <c r="C66" s="86"/>
      <c r="D66" s="86">
        <v>7</v>
      </c>
      <c r="E66" s="86"/>
      <c r="F66" s="86"/>
      <c r="G66" s="124"/>
      <c r="H66" s="106">
        <f t="shared" si="121"/>
        <v>51.851851851851848</v>
      </c>
      <c r="I66" s="92">
        <f>J66+N66</f>
        <v>108</v>
      </c>
      <c r="J66" s="92">
        <f t="shared" ref="J66:J73" si="241">O66*O$6+P66*P$6+Q66*Q$6+R66*R$6+S66*S$6+T66*T$6+U66*U$6+V66*V$6+W66*W$6+X66*X$6+Y66*Y$6+Z66*Z$6</f>
        <v>56</v>
      </c>
      <c r="K66" s="92">
        <v>30</v>
      </c>
      <c r="L66" s="92">
        <v>12</v>
      </c>
      <c r="M66" s="92">
        <v>14</v>
      </c>
      <c r="N66" s="92">
        <v>52</v>
      </c>
      <c r="O66" s="92"/>
      <c r="P66" s="92"/>
      <c r="Q66" s="92"/>
      <c r="R66" s="92"/>
      <c r="S66" s="92"/>
      <c r="T66" s="92"/>
      <c r="U66" s="92">
        <v>4</v>
      </c>
      <c r="V66" s="92"/>
      <c r="W66" s="92"/>
      <c r="X66" s="92"/>
      <c r="Y66" s="92"/>
      <c r="Z66" s="92"/>
      <c r="AB66" s="115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15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15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15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15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15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15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15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15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15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15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15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107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107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107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107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107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107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107">
        <f t="shared" ref="AU66:AU73" si="260">IF(ISERROR(SEARCH(AU$7,$D66,1)),"-",IF(COUNTIF($D66,AU$7)=1,1,IF(ISERROR(SEARCH(CONCATENATE(AU$7,","),$D66,1)),IF(ISERROR(SEARCH(CONCATENATE(",",AU$7),$D66,1)),"-",1),1)))</f>
        <v>1</v>
      </c>
      <c r="AV66" s="107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107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107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107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107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107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107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107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107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107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107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107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107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107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107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107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107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107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107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107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107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107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107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107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107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107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107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107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107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</row>
    <row r="67" spans="1:91">
      <c r="A67" s="117" t="s">
        <v>233</v>
      </c>
      <c r="B67" s="92" t="s">
        <v>234</v>
      </c>
      <c r="C67" s="86"/>
      <c r="D67" s="86">
        <v>5</v>
      </c>
      <c r="E67" s="86"/>
      <c r="F67" s="86"/>
      <c r="G67" s="124"/>
      <c r="H67" s="106">
        <f t="shared" si="121"/>
        <v>59.259259259259252</v>
      </c>
      <c r="I67" s="92">
        <f>J67+N67</f>
        <v>54</v>
      </c>
      <c r="J67" s="92">
        <f t="shared" si="241"/>
        <v>32</v>
      </c>
      <c r="K67" s="92"/>
      <c r="L67" s="92">
        <v>32</v>
      </c>
      <c r="M67" s="92"/>
      <c r="N67" s="92">
        <v>22</v>
      </c>
      <c r="O67" s="92"/>
      <c r="P67" s="92"/>
      <c r="Q67" s="92"/>
      <c r="R67" s="92"/>
      <c r="S67" s="92">
        <v>4</v>
      </c>
      <c r="T67" s="92"/>
      <c r="U67" s="92"/>
      <c r="V67" s="92"/>
      <c r="W67" s="92"/>
      <c r="X67" s="92"/>
      <c r="Y67" s="92"/>
      <c r="Z67" s="92"/>
      <c r="AB67" s="115" t="str">
        <f t="shared" si="242"/>
        <v>-</v>
      </c>
      <c r="AC67" s="115" t="str">
        <f t="shared" si="243"/>
        <v>-</v>
      </c>
      <c r="AD67" s="115" t="str">
        <f t="shared" si="244"/>
        <v>-</v>
      </c>
      <c r="AE67" s="115" t="str">
        <f t="shared" si="245"/>
        <v>-</v>
      </c>
      <c r="AF67" s="115" t="str">
        <f t="shared" si="246"/>
        <v>-</v>
      </c>
      <c r="AG67" s="115" t="str">
        <f t="shared" si="247"/>
        <v>-</v>
      </c>
      <c r="AH67" s="115" t="str">
        <f t="shared" si="248"/>
        <v>-</v>
      </c>
      <c r="AI67" s="115" t="str">
        <f t="shared" si="249"/>
        <v>-</v>
      </c>
      <c r="AJ67" s="115" t="str">
        <f t="shared" si="250"/>
        <v>-</v>
      </c>
      <c r="AK67" s="115" t="str">
        <f t="shared" si="251"/>
        <v>-</v>
      </c>
      <c r="AL67" s="115" t="str">
        <f t="shared" si="252"/>
        <v>-</v>
      </c>
      <c r="AM67" s="115" t="str">
        <f t="shared" si="253"/>
        <v>-</v>
      </c>
      <c r="AO67" s="107" t="str">
        <f t="shared" si="254"/>
        <v>-</v>
      </c>
      <c r="AP67" s="107" t="str">
        <f t="shared" si="255"/>
        <v>-</v>
      </c>
      <c r="AQ67" s="107" t="str">
        <f t="shared" si="256"/>
        <v>-</v>
      </c>
      <c r="AR67" s="107" t="str">
        <f t="shared" si="257"/>
        <v>-</v>
      </c>
      <c r="AS67" s="107">
        <f t="shared" si="258"/>
        <v>1</v>
      </c>
      <c r="AT67" s="107" t="str">
        <f t="shared" si="259"/>
        <v>-</v>
      </c>
      <c r="AU67" s="107" t="str">
        <f t="shared" si="260"/>
        <v>-</v>
      </c>
      <c r="AV67" s="107" t="str">
        <f t="shared" si="261"/>
        <v>-</v>
      </c>
      <c r="AW67" s="107" t="str">
        <f t="shared" si="262"/>
        <v>-</v>
      </c>
      <c r="AX67" s="107" t="str">
        <f t="shared" si="263"/>
        <v>-</v>
      </c>
      <c r="AY67" s="107" t="str">
        <f t="shared" si="264"/>
        <v>-</v>
      </c>
      <c r="AZ67" s="107" t="str">
        <f t="shared" si="265"/>
        <v>-</v>
      </c>
      <c r="BB67" s="107" t="str">
        <f t="shared" si="266"/>
        <v>-</v>
      </c>
      <c r="BC67" s="107" t="str">
        <f t="shared" si="267"/>
        <v>-</v>
      </c>
      <c r="BD67" s="107" t="str">
        <f t="shared" si="268"/>
        <v>-</v>
      </c>
      <c r="BE67" s="107" t="str">
        <f t="shared" si="269"/>
        <v>-</v>
      </c>
      <c r="BF67" s="107" t="str">
        <f t="shared" si="270"/>
        <v>-</v>
      </c>
      <c r="BG67" s="107" t="str">
        <f t="shared" si="271"/>
        <v>-</v>
      </c>
      <c r="BH67" s="107" t="str">
        <f t="shared" si="272"/>
        <v>-</v>
      </c>
      <c r="BI67" s="107" t="str">
        <f t="shared" si="273"/>
        <v>-</v>
      </c>
      <c r="BJ67" s="107" t="str">
        <f t="shared" si="274"/>
        <v>-</v>
      </c>
      <c r="BK67" s="107" t="str">
        <f t="shared" si="275"/>
        <v>-</v>
      </c>
      <c r="BL67" s="107" t="str">
        <f t="shared" si="276"/>
        <v>-</v>
      </c>
      <c r="BM67" s="107" t="str">
        <f t="shared" si="277"/>
        <v>-</v>
      </c>
      <c r="BO67" s="107" t="str">
        <f t="shared" si="278"/>
        <v>-</v>
      </c>
      <c r="BP67" s="107" t="str">
        <f t="shared" si="279"/>
        <v>-</v>
      </c>
      <c r="BQ67" s="107" t="str">
        <f t="shared" si="280"/>
        <v>-</v>
      </c>
      <c r="BR67" s="107" t="str">
        <f t="shared" si="281"/>
        <v>-</v>
      </c>
      <c r="BS67" s="107" t="str">
        <f t="shared" si="282"/>
        <v>-</v>
      </c>
      <c r="BT67" s="107" t="str">
        <f t="shared" si="283"/>
        <v>-</v>
      </c>
      <c r="BU67" s="107" t="str">
        <f t="shared" si="284"/>
        <v>-</v>
      </c>
      <c r="BV67" s="107" t="str">
        <f t="shared" si="285"/>
        <v>-</v>
      </c>
      <c r="BW67" s="107" t="str">
        <f t="shared" si="286"/>
        <v>-</v>
      </c>
      <c r="BX67" s="107" t="str">
        <f t="shared" si="287"/>
        <v>-</v>
      </c>
      <c r="BY67" s="107" t="str">
        <f t="shared" si="288"/>
        <v>-</v>
      </c>
      <c r="BZ67" s="107" t="str">
        <f t="shared" si="289"/>
        <v>-</v>
      </c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</row>
    <row r="68" spans="1:91">
      <c r="A68" s="117" t="s">
        <v>235</v>
      </c>
      <c r="B68" s="116" t="s">
        <v>236</v>
      </c>
      <c r="C68" s="86"/>
      <c r="D68" s="86"/>
      <c r="E68" s="86"/>
      <c r="F68" s="86"/>
      <c r="G68" s="86"/>
      <c r="H68" s="106"/>
      <c r="I68" s="92"/>
      <c r="J68" s="92">
        <f t="shared" si="241"/>
        <v>0</v>
      </c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B68" s="115" t="str">
        <f t="shared" si="242"/>
        <v>-</v>
      </c>
      <c r="AC68" s="115" t="str">
        <f t="shared" si="243"/>
        <v>-</v>
      </c>
      <c r="AD68" s="115" t="str">
        <f t="shared" si="244"/>
        <v>-</v>
      </c>
      <c r="AE68" s="115" t="str">
        <f t="shared" si="245"/>
        <v>-</v>
      </c>
      <c r="AF68" s="115" t="str">
        <f t="shared" si="246"/>
        <v>-</v>
      </c>
      <c r="AG68" s="115" t="str">
        <f t="shared" si="247"/>
        <v>-</v>
      </c>
      <c r="AH68" s="115" t="str">
        <f t="shared" si="248"/>
        <v>-</v>
      </c>
      <c r="AI68" s="115" t="str">
        <f t="shared" si="249"/>
        <v>-</v>
      </c>
      <c r="AJ68" s="115" t="str">
        <f t="shared" si="250"/>
        <v>-</v>
      </c>
      <c r="AK68" s="115" t="str">
        <f t="shared" si="251"/>
        <v>-</v>
      </c>
      <c r="AL68" s="115" t="str">
        <f t="shared" si="252"/>
        <v>-</v>
      </c>
      <c r="AM68" s="115" t="str">
        <f t="shared" si="253"/>
        <v>-</v>
      </c>
      <c r="AO68" s="107" t="str">
        <f t="shared" si="254"/>
        <v>-</v>
      </c>
      <c r="AP68" s="107" t="str">
        <f t="shared" si="255"/>
        <v>-</v>
      </c>
      <c r="AQ68" s="107" t="str">
        <f t="shared" si="256"/>
        <v>-</v>
      </c>
      <c r="AR68" s="107" t="str">
        <f t="shared" si="257"/>
        <v>-</v>
      </c>
      <c r="AS68" s="107" t="str">
        <f t="shared" si="258"/>
        <v>-</v>
      </c>
      <c r="AT68" s="107" t="str">
        <f t="shared" si="259"/>
        <v>-</v>
      </c>
      <c r="AU68" s="107" t="str">
        <f t="shared" si="260"/>
        <v>-</v>
      </c>
      <c r="AV68" s="107" t="str">
        <f t="shared" si="261"/>
        <v>-</v>
      </c>
      <c r="AW68" s="107" t="str">
        <f t="shared" si="262"/>
        <v>-</v>
      </c>
      <c r="AX68" s="107" t="str">
        <f t="shared" si="263"/>
        <v>-</v>
      </c>
      <c r="AY68" s="107" t="str">
        <f t="shared" si="264"/>
        <v>-</v>
      </c>
      <c r="AZ68" s="107" t="str">
        <f t="shared" si="265"/>
        <v>-</v>
      </c>
      <c r="BB68" s="107" t="str">
        <f t="shared" si="266"/>
        <v>-</v>
      </c>
      <c r="BC68" s="107" t="str">
        <f t="shared" si="267"/>
        <v>-</v>
      </c>
      <c r="BD68" s="107" t="str">
        <f t="shared" si="268"/>
        <v>-</v>
      </c>
      <c r="BE68" s="107" t="str">
        <f t="shared" si="269"/>
        <v>-</v>
      </c>
      <c r="BF68" s="107" t="str">
        <f t="shared" si="270"/>
        <v>-</v>
      </c>
      <c r="BG68" s="107" t="str">
        <f t="shared" si="271"/>
        <v>-</v>
      </c>
      <c r="BH68" s="107" t="str">
        <f t="shared" si="272"/>
        <v>-</v>
      </c>
      <c r="BI68" s="107" t="str">
        <f t="shared" si="273"/>
        <v>-</v>
      </c>
      <c r="BJ68" s="107" t="str">
        <f t="shared" si="274"/>
        <v>-</v>
      </c>
      <c r="BK68" s="107" t="str">
        <f t="shared" si="275"/>
        <v>-</v>
      </c>
      <c r="BL68" s="107" t="str">
        <f t="shared" si="276"/>
        <v>-</v>
      </c>
      <c r="BM68" s="107" t="str">
        <f t="shared" si="277"/>
        <v>-</v>
      </c>
      <c r="BO68" s="107" t="str">
        <f t="shared" si="278"/>
        <v>-</v>
      </c>
      <c r="BP68" s="107" t="str">
        <f t="shared" si="279"/>
        <v>-</v>
      </c>
      <c r="BQ68" s="107" t="str">
        <f t="shared" si="280"/>
        <v>-</v>
      </c>
      <c r="BR68" s="107" t="str">
        <f t="shared" si="281"/>
        <v>-</v>
      </c>
      <c r="BS68" s="107" t="str">
        <f t="shared" si="282"/>
        <v>-</v>
      </c>
      <c r="BT68" s="107" t="str">
        <f t="shared" si="283"/>
        <v>-</v>
      </c>
      <c r="BU68" s="107" t="str">
        <f t="shared" si="284"/>
        <v>-</v>
      </c>
      <c r="BV68" s="107" t="str">
        <f t="shared" si="285"/>
        <v>-</v>
      </c>
      <c r="BW68" s="107" t="str">
        <f t="shared" si="286"/>
        <v>-</v>
      </c>
      <c r="BX68" s="107" t="str">
        <f t="shared" si="287"/>
        <v>-</v>
      </c>
      <c r="BY68" s="107" t="str">
        <f t="shared" si="288"/>
        <v>-</v>
      </c>
      <c r="BZ68" s="107" t="str">
        <f t="shared" si="289"/>
        <v>-</v>
      </c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</row>
    <row r="69" spans="1:91">
      <c r="A69" s="117"/>
      <c r="B69" s="92" t="s">
        <v>237</v>
      </c>
      <c r="C69" s="86">
        <v>10</v>
      </c>
      <c r="D69" s="86">
        <v>11</v>
      </c>
      <c r="E69" s="86">
        <v>11</v>
      </c>
      <c r="F69" s="86">
        <v>10</v>
      </c>
      <c r="G69" s="121"/>
      <c r="H69" s="106">
        <f t="shared" ref="H69:H75" si="290">J69/I69*100</f>
        <v>62.962962962962962</v>
      </c>
      <c r="I69" s="92">
        <f>J69+N69</f>
        <v>162</v>
      </c>
      <c r="J69" s="92">
        <f t="shared" si="241"/>
        <v>102</v>
      </c>
      <c r="K69" s="92">
        <v>60</v>
      </c>
      <c r="L69" s="92">
        <v>16</v>
      </c>
      <c r="M69" s="92">
        <v>26</v>
      </c>
      <c r="N69" s="92">
        <v>60</v>
      </c>
      <c r="O69" s="92"/>
      <c r="P69" s="92"/>
      <c r="Q69" s="92"/>
      <c r="R69" s="92"/>
      <c r="S69" s="92"/>
      <c r="T69" s="92"/>
      <c r="U69" s="92"/>
      <c r="V69" s="92"/>
      <c r="W69" s="92"/>
      <c r="X69" s="92">
        <v>5</v>
      </c>
      <c r="Y69" s="92">
        <v>4</v>
      </c>
      <c r="Z69" s="92"/>
      <c r="AB69" s="115" t="str">
        <f t="shared" si="242"/>
        <v>-</v>
      </c>
      <c r="AC69" s="115" t="str">
        <f t="shared" si="243"/>
        <v>-</v>
      </c>
      <c r="AD69" s="115" t="str">
        <f t="shared" si="244"/>
        <v>-</v>
      </c>
      <c r="AE69" s="115" t="str">
        <f t="shared" si="245"/>
        <v>-</v>
      </c>
      <c r="AF69" s="115" t="str">
        <f t="shared" si="246"/>
        <v>-</v>
      </c>
      <c r="AG69" s="115" t="str">
        <f t="shared" si="247"/>
        <v>-</v>
      </c>
      <c r="AH69" s="115" t="str">
        <f t="shared" si="248"/>
        <v>-</v>
      </c>
      <c r="AI69" s="115" t="str">
        <f t="shared" si="249"/>
        <v>-</v>
      </c>
      <c r="AJ69" s="115" t="str">
        <f t="shared" si="250"/>
        <v>-</v>
      </c>
      <c r="AK69" s="115">
        <f t="shared" si="251"/>
        <v>1</v>
      </c>
      <c r="AL69" s="115" t="str">
        <f t="shared" si="252"/>
        <v>-</v>
      </c>
      <c r="AM69" s="115" t="str">
        <f t="shared" si="253"/>
        <v>-</v>
      </c>
      <c r="AO69" s="107" t="str">
        <f t="shared" si="254"/>
        <v>-</v>
      </c>
      <c r="AP69" s="107" t="str">
        <f t="shared" si="255"/>
        <v>-</v>
      </c>
      <c r="AQ69" s="107" t="str">
        <f t="shared" si="256"/>
        <v>-</v>
      </c>
      <c r="AR69" s="107" t="str">
        <f t="shared" si="257"/>
        <v>-</v>
      </c>
      <c r="AS69" s="107" t="str">
        <f t="shared" si="258"/>
        <v>-</v>
      </c>
      <c r="AT69" s="107" t="str">
        <f t="shared" si="259"/>
        <v>-</v>
      </c>
      <c r="AU69" s="107" t="str">
        <f t="shared" si="260"/>
        <v>-</v>
      </c>
      <c r="AV69" s="107" t="str">
        <f t="shared" si="261"/>
        <v>-</v>
      </c>
      <c r="AW69" s="107" t="str">
        <f t="shared" si="262"/>
        <v>-</v>
      </c>
      <c r="AX69" s="107" t="str">
        <f t="shared" si="263"/>
        <v>-</v>
      </c>
      <c r="AY69" s="107">
        <f t="shared" si="264"/>
        <v>1</v>
      </c>
      <c r="AZ69" s="107" t="str">
        <f t="shared" si="265"/>
        <v>-</v>
      </c>
      <c r="BB69" s="107" t="str">
        <f t="shared" si="266"/>
        <v>-</v>
      </c>
      <c r="BC69" s="107" t="str">
        <f t="shared" si="267"/>
        <v>-</v>
      </c>
      <c r="BD69" s="107" t="str">
        <f t="shared" si="268"/>
        <v>-</v>
      </c>
      <c r="BE69" s="107" t="str">
        <f t="shared" si="269"/>
        <v>-</v>
      </c>
      <c r="BF69" s="107" t="str">
        <f t="shared" si="270"/>
        <v>-</v>
      </c>
      <c r="BG69" s="107" t="str">
        <f t="shared" si="271"/>
        <v>-</v>
      </c>
      <c r="BH69" s="107" t="str">
        <f t="shared" si="272"/>
        <v>-</v>
      </c>
      <c r="BI69" s="107" t="str">
        <f t="shared" si="273"/>
        <v>-</v>
      </c>
      <c r="BJ69" s="107" t="str">
        <f t="shared" si="274"/>
        <v>-</v>
      </c>
      <c r="BK69" s="107" t="str">
        <f t="shared" si="275"/>
        <v>-</v>
      </c>
      <c r="BL69" s="107">
        <f t="shared" si="276"/>
        <v>1</v>
      </c>
      <c r="BM69" s="107" t="str">
        <f t="shared" si="277"/>
        <v>-</v>
      </c>
      <c r="BO69" s="107" t="str">
        <f t="shared" si="278"/>
        <v>-</v>
      </c>
      <c r="BP69" s="107" t="str">
        <f t="shared" si="279"/>
        <v>-</v>
      </c>
      <c r="BQ69" s="107" t="str">
        <f t="shared" si="280"/>
        <v>-</v>
      </c>
      <c r="BR69" s="107" t="str">
        <f t="shared" si="281"/>
        <v>-</v>
      </c>
      <c r="BS69" s="107" t="str">
        <f t="shared" si="282"/>
        <v>-</v>
      </c>
      <c r="BT69" s="107" t="str">
        <f t="shared" si="283"/>
        <v>-</v>
      </c>
      <c r="BU69" s="107" t="str">
        <f t="shared" si="284"/>
        <v>-</v>
      </c>
      <c r="BV69" s="107" t="str">
        <f t="shared" si="285"/>
        <v>-</v>
      </c>
      <c r="BW69" s="107" t="str">
        <f t="shared" si="286"/>
        <v>-</v>
      </c>
      <c r="BX69" s="107">
        <f t="shared" si="287"/>
        <v>1</v>
      </c>
      <c r="BY69" s="107" t="str">
        <f t="shared" si="288"/>
        <v>-</v>
      </c>
      <c r="BZ69" s="107" t="str">
        <f t="shared" si="289"/>
        <v>-</v>
      </c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</row>
    <row r="70" spans="1:91">
      <c r="A70" s="117"/>
      <c r="B70" s="92" t="s">
        <v>238</v>
      </c>
      <c r="C70" s="86"/>
      <c r="D70" s="86">
        <v>12</v>
      </c>
      <c r="E70" s="86"/>
      <c r="F70" s="121"/>
      <c r="G70" s="117" t="s">
        <v>239</v>
      </c>
      <c r="H70" s="106">
        <f t="shared" si="290"/>
        <v>61.111111111111114</v>
      </c>
      <c r="I70" s="92">
        <f>J70+N70</f>
        <v>54</v>
      </c>
      <c r="J70" s="92">
        <f t="shared" si="241"/>
        <v>33</v>
      </c>
      <c r="K70" s="92">
        <v>23</v>
      </c>
      <c r="L70" s="92"/>
      <c r="M70" s="92">
        <v>10</v>
      </c>
      <c r="N70" s="92">
        <v>21</v>
      </c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>
        <v>3</v>
      </c>
      <c r="AB70" s="115" t="str">
        <f t="shared" si="242"/>
        <v>-</v>
      </c>
      <c r="AC70" s="115" t="str">
        <f t="shared" si="243"/>
        <v>-</v>
      </c>
      <c r="AD70" s="115" t="str">
        <f t="shared" si="244"/>
        <v>-</v>
      </c>
      <c r="AE70" s="115" t="str">
        <f t="shared" si="245"/>
        <v>-</v>
      </c>
      <c r="AF70" s="115" t="str">
        <f t="shared" si="246"/>
        <v>-</v>
      </c>
      <c r="AG70" s="115" t="str">
        <f t="shared" si="247"/>
        <v>-</v>
      </c>
      <c r="AH70" s="115" t="str">
        <f t="shared" si="248"/>
        <v>-</v>
      </c>
      <c r="AI70" s="115" t="str">
        <f t="shared" si="249"/>
        <v>-</v>
      </c>
      <c r="AJ70" s="115" t="str">
        <f t="shared" si="250"/>
        <v>-</v>
      </c>
      <c r="AK70" s="115" t="str">
        <f t="shared" si="251"/>
        <v>-</v>
      </c>
      <c r="AL70" s="115" t="str">
        <f t="shared" si="252"/>
        <v>-</v>
      </c>
      <c r="AM70" s="115" t="str">
        <f t="shared" si="253"/>
        <v>-</v>
      </c>
      <c r="AO70" s="107" t="str">
        <f t="shared" si="254"/>
        <v>-</v>
      </c>
      <c r="AP70" s="107" t="str">
        <f t="shared" si="255"/>
        <v>-</v>
      </c>
      <c r="AQ70" s="107" t="str">
        <f t="shared" si="256"/>
        <v>-</v>
      </c>
      <c r="AR70" s="107" t="str">
        <f t="shared" si="257"/>
        <v>-</v>
      </c>
      <c r="AS70" s="107" t="str">
        <f t="shared" si="258"/>
        <v>-</v>
      </c>
      <c r="AT70" s="107" t="str">
        <f t="shared" si="259"/>
        <v>-</v>
      </c>
      <c r="AU70" s="107" t="str">
        <f t="shared" si="260"/>
        <v>-</v>
      </c>
      <c r="AV70" s="107" t="str">
        <f t="shared" si="261"/>
        <v>-</v>
      </c>
      <c r="AW70" s="107" t="str">
        <f t="shared" si="262"/>
        <v>-</v>
      </c>
      <c r="AX70" s="107" t="str">
        <f t="shared" si="263"/>
        <v>-</v>
      </c>
      <c r="AY70" s="107" t="str">
        <f t="shared" si="264"/>
        <v>-</v>
      </c>
      <c r="AZ70" s="107">
        <f t="shared" si="265"/>
        <v>1</v>
      </c>
      <c r="BB70" s="107" t="str">
        <f t="shared" si="266"/>
        <v>-</v>
      </c>
      <c r="BC70" s="107" t="str">
        <f t="shared" si="267"/>
        <v>-</v>
      </c>
      <c r="BD70" s="107" t="str">
        <f t="shared" si="268"/>
        <v>-</v>
      </c>
      <c r="BE70" s="107" t="str">
        <f t="shared" si="269"/>
        <v>-</v>
      </c>
      <c r="BF70" s="107" t="str">
        <f t="shared" si="270"/>
        <v>-</v>
      </c>
      <c r="BG70" s="107" t="str">
        <f t="shared" si="271"/>
        <v>-</v>
      </c>
      <c r="BH70" s="107" t="str">
        <f t="shared" si="272"/>
        <v>-</v>
      </c>
      <c r="BI70" s="107" t="str">
        <f t="shared" si="273"/>
        <v>-</v>
      </c>
      <c r="BJ70" s="107" t="str">
        <f t="shared" si="274"/>
        <v>-</v>
      </c>
      <c r="BK70" s="107" t="str">
        <f t="shared" si="275"/>
        <v>-</v>
      </c>
      <c r="BL70" s="107" t="str">
        <f t="shared" si="276"/>
        <v>-</v>
      </c>
      <c r="BM70" s="107" t="str">
        <f t="shared" si="277"/>
        <v>-</v>
      </c>
      <c r="BO70" s="107" t="str">
        <f t="shared" si="278"/>
        <v>-</v>
      </c>
      <c r="BP70" s="107" t="str">
        <f t="shared" si="279"/>
        <v>-</v>
      </c>
      <c r="BQ70" s="107" t="str">
        <f t="shared" si="280"/>
        <v>-</v>
      </c>
      <c r="BR70" s="107" t="str">
        <f t="shared" si="281"/>
        <v>-</v>
      </c>
      <c r="BS70" s="107" t="str">
        <f t="shared" si="282"/>
        <v>-</v>
      </c>
      <c r="BT70" s="107" t="str">
        <f t="shared" si="283"/>
        <v>-</v>
      </c>
      <c r="BU70" s="107" t="str">
        <f t="shared" si="284"/>
        <v>-</v>
      </c>
      <c r="BV70" s="107" t="str">
        <f t="shared" si="285"/>
        <v>-</v>
      </c>
      <c r="BW70" s="107" t="str">
        <f t="shared" si="286"/>
        <v>-</v>
      </c>
      <c r="BX70" s="107" t="str">
        <f t="shared" si="287"/>
        <v>-</v>
      </c>
      <c r="BY70" s="107" t="str">
        <f t="shared" si="288"/>
        <v>-</v>
      </c>
      <c r="BZ70" s="107" t="str">
        <f t="shared" si="289"/>
        <v>-</v>
      </c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>
        <v>1</v>
      </c>
    </row>
    <row r="71" spans="1:91">
      <c r="A71" s="117"/>
      <c r="B71" s="92" t="s">
        <v>240</v>
      </c>
      <c r="C71" s="86">
        <v>12</v>
      </c>
      <c r="D71" s="86">
        <v>11</v>
      </c>
      <c r="E71" s="86">
        <v>12</v>
      </c>
      <c r="F71" s="86">
        <v>11</v>
      </c>
      <c r="G71" s="121"/>
      <c r="H71" s="106">
        <f t="shared" si="290"/>
        <v>59.722222222222221</v>
      </c>
      <c r="I71" s="92">
        <f>J71+N71</f>
        <v>216</v>
      </c>
      <c r="J71" s="92">
        <f t="shared" si="241"/>
        <v>129</v>
      </c>
      <c r="K71" s="92">
        <v>79</v>
      </c>
      <c r="L71" s="92">
        <v>16</v>
      </c>
      <c r="M71" s="92">
        <v>34</v>
      </c>
      <c r="N71" s="92">
        <v>87</v>
      </c>
      <c r="O71" s="92"/>
      <c r="P71" s="92"/>
      <c r="Q71" s="92"/>
      <c r="R71" s="92"/>
      <c r="S71" s="92"/>
      <c r="T71" s="92"/>
      <c r="U71" s="92"/>
      <c r="V71" s="92"/>
      <c r="W71" s="92"/>
      <c r="X71" s="92">
        <v>3</v>
      </c>
      <c r="Y71" s="92">
        <v>4</v>
      </c>
      <c r="Z71" s="92">
        <v>5</v>
      </c>
      <c r="AB71" s="115" t="str">
        <f t="shared" si="242"/>
        <v>-</v>
      </c>
      <c r="AC71" s="115" t="str">
        <f t="shared" si="243"/>
        <v>-</v>
      </c>
      <c r="AD71" s="115" t="str">
        <f t="shared" si="244"/>
        <v>-</v>
      </c>
      <c r="AE71" s="115" t="str">
        <f t="shared" si="245"/>
        <v>-</v>
      </c>
      <c r="AF71" s="115" t="str">
        <f t="shared" si="246"/>
        <v>-</v>
      </c>
      <c r="AG71" s="115" t="str">
        <f t="shared" si="247"/>
        <v>-</v>
      </c>
      <c r="AH71" s="115" t="str">
        <f t="shared" si="248"/>
        <v>-</v>
      </c>
      <c r="AI71" s="115" t="str">
        <f t="shared" si="249"/>
        <v>-</v>
      </c>
      <c r="AJ71" s="115" t="str">
        <f t="shared" si="250"/>
        <v>-</v>
      </c>
      <c r="AK71" s="115" t="str">
        <f t="shared" si="251"/>
        <v>-</v>
      </c>
      <c r="AL71" s="115" t="str">
        <f t="shared" si="252"/>
        <v>-</v>
      </c>
      <c r="AM71" s="115">
        <f t="shared" si="253"/>
        <v>1</v>
      </c>
      <c r="AO71" s="107" t="str">
        <f t="shared" si="254"/>
        <v>-</v>
      </c>
      <c r="AP71" s="107" t="str">
        <f t="shared" si="255"/>
        <v>-</v>
      </c>
      <c r="AQ71" s="107" t="str">
        <f t="shared" si="256"/>
        <v>-</v>
      </c>
      <c r="AR71" s="107" t="str">
        <f t="shared" si="257"/>
        <v>-</v>
      </c>
      <c r="AS71" s="107" t="str">
        <f t="shared" si="258"/>
        <v>-</v>
      </c>
      <c r="AT71" s="107" t="str">
        <f t="shared" si="259"/>
        <v>-</v>
      </c>
      <c r="AU71" s="107" t="str">
        <f t="shared" si="260"/>
        <v>-</v>
      </c>
      <c r="AV71" s="107" t="str">
        <f t="shared" si="261"/>
        <v>-</v>
      </c>
      <c r="AW71" s="107" t="str">
        <f t="shared" si="262"/>
        <v>-</v>
      </c>
      <c r="AX71" s="107" t="str">
        <f t="shared" si="263"/>
        <v>-</v>
      </c>
      <c r="AY71" s="107">
        <f t="shared" si="264"/>
        <v>1</v>
      </c>
      <c r="AZ71" s="107" t="str">
        <f t="shared" si="265"/>
        <v>-</v>
      </c>
      <c r="BB71" s="107" t="str">
        <f t="shared" si="266"/>
        <v>-</v>
      </c>
      <c r="BC71" s="107" t="str">
        <f t="shared" si="267"/>
        <v>-</v>
      </c>
      <c r="BD71" s="107" t="str">
        <f t="shared" si="268"/>
        <v>-</v>
      </c>
      <c r="BE71" s="107" t="str">
        <f t="shared" si="269"/>
        <v>-</v>
      </c>
      <c r="BF71" s="107" t="str">
        <f t="shared" si="270"/>
        <v>-</v>
      </c>
      <c r="BG71" s="107" t="str">
        <f t="shared" si="271"/>
        <v>-</v>
      </c>
      <c r="BH71" s="107" t="str">
        <f t="shared" si="272"/>
        <v>-</v>
      </c>
      <c r="BI71" s="107" t="str">
        <f t="shared" si="273"/>
        <v>-</v>
      </c>
      <c r="BJ71" s="107" t="str">
        <f t="shared" si="274"/>
        <v>-</v>
      </c>
      <c r="BK71" s="107" t="str">
        <f t="shared" si="275"/>
        <v>-</v>
      </c>
      <c r="BL71" s="107" t="str">
        <f t="shared" si="276"/>
        <v>-</v>
      </c>
      <c r="BM71" s="107">
        <f t="shared" si="277"/>
        <v>1</v>
      </c>
      <c r="BO71" s="107" t="str">
        <f t="shared" si="278"/>
        <v>-</v>
      </c>
      <c r="BP71" s="107" t="str">
        <f t="shared" si="279"/>
        <v>-</v>
      </c>
      <c r="BQ71" s="107" t="str">
        <f t="shared" si="280"/>
        <v>-</v>
      </c>
      <c r="BR71" s="107" t="str">
        <f t="shared" si="281"/>
        <v>-</v>
      </c>
      <c r="BS71" s="107" t="str">
        <f t="shared" si="282"/>
        <v>-</v>
      </c>
      <c r="BT71" s="107" t="str">
        <f t="shared" si="283"/>
        <v>-</v>
      </c>
      <c r="BU71" s="107" t="str">
        <f t="shared" si="284"/>
        <v>-</v>
      </c>
      <c r="BV71" s="107" t="str">
        <f t="shared" si="285"/>
        <v>-</v>
      </c>
      <c r="BW71" s="107" t="str">
        <f t="shared" si="286"/>
        <v>-</v>
      </c>
      <c r="BX71" s="107" t="str">
        <f t="shared" si="287"/>
        <v>-</v>
      </c>
      <c r="BY71" s="107">
        <f t="shared" si="288"/>
        <v>1</v>
      </c>
      <c r="BZ71" s="107" t="str">
        <f t="shared" si="289"/>
        <v>-</v>
      </c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</row>
    <row r="72" spans="1:91">
      <c r="A72" s="117" t="s">
        <v>241</v>
      </c>
      <c r="B72" s="92" t="s">
        <v>242</v>
      </c>
      <c r="C72" s="86">
        <v>10</v>
      </c>
      <c r="D72" s="86"/>
      <c r="E72" s="86">
        <v>10</v>
      </c>
      <c r="F72" s="86"/>
      <c r="G72" s="121"/>
      <c r="H72" s="106">
        <f t="shared" si="290"/>
        <v>60.493827160493829</v>
      </c>
      <c r="I72" s="92">
        <f>J72+N72</f>
        <v>162</v>
      </c>
      <c r="J72" s="92">
        <f t="shared" si="241"/>
        <v>98</v>
      </c>
      <c r="K72" s="92">
        <v>58</v>
      </c>
      <c r="L72" s="92">
        <v>14</v>
      </c>
      <c r="M72" s="92">
        <v>26</v>
      </c>
      <c r="N72" s="92">
        <v>64</v>
      </c>
      <c r="O72" s="92"/>
      <c r="P72" s="92"/>
      <c r="Q72" s="92"/>
      <c r="R72" s="92"/>
      <c r="S72" s="92"/>
      <c r="T72" s="92"/>
      <c r="U72" s="92"/>
      <c r="V72" s="92"/>
      <c r="W72" s="92"/>
      <c r="X72" s="92">
        <v>7</v>
      </c>
      <c r="Y72" s="92"/>
      <c r="Z72" s="92"/>
      <c r="AB72" s="115" t="str">
        <f t="shared" si="242"/>
        <v>-</v>
      </c>
      <c r="AC72" s="115" t="str">
        <f t="shared" si="243"/>
        <v>-</v>
      </c>
      <c r="AD72" s="115" t="str">
        <f t="shared" si="244"/>
        <v>-</v>
      </c>
      <c r="AE72" s="115" t="str">
        <f t="shared" si="245"/>
        <v>-</v>
      </c>
      <c r="AF72" s="115" t="str">
        <f t="shared" si="246"/>
        <v>-</v>
      </c>
      <c r="AG72" s="115" t="str">
        <f t="shared" si="247"/>
        <v>-</v>
      </c>
      <c r="AH72" s="115" t="str">
        <f t="shared" si="248"/>
        <v>-</v>
      </c>
      <c r="AI72" s="115" t="str">
        <f t="shared" si="249"/>
        <v>-</v>
      </c>
      <c r="AJ72" s="115" t="str">
        <f t="shared" si="250"/>
        <v>-</v>
      </c>
      <c r="AK72" s="115">
        <f t="shared" si="251"/>
        <v>1</v>
      </c>
      <c r="AL72" s="115" t="str">
        <f t="shared" si="252"/>
        <v>-</v>
      </c>
      <c r="AM72" s="115" t="str">
        <f t="shared" si="253"/>
        <v>-</v>
      </c>
      <c r="AO72" s="107" t="str">
        <f t="shared" si="254"/>
        <v>-</v>
      </c>
      <c r="AP72" s="107" t="str">
        <f t="shared" si="255"/>
        <v>-</v>
      </c>
      <c r="AQ72" s="107" t="str">
        <f t="shared" si="256"/>
        <v>-</v>
      </c>
      <c r="AR72" s="107" t="str">
        <f t="shared" si="257"/>
        <v>-</v>
      </c>
      <c r="AS72" s="107" t="str">
        <f t="shared" si="258"/>
        <v>-</v>
      </c>
      <c r="AT72" s="107" t="str">
        <f t="shared" si="259"/>
        <v>-</v>
      </c>
      <c r="AU72" s="107" t="str">
        <f t="shared" si="260"/>
        <v>-</v>
      </c>
      <c r="AV72" s="107" t="str">
        <f t="shared" si="261"/>
        <v>-</v>
      </c>
      <c r="AW72" s="107" t="str">
        <f t="shared" si="262"/>
        <v>-</v>
      </c>
      <c r="AX72" s="107" t="str">
        <f t="shared" si="263"/>
        <v>-</v>
      </c>
      <c r="AY72" s="107" t="str">
        <f t="shared" si="264"/>
        <v>-</v>
      </c>
      <c r="AZ72" s="107" t="str">
        <f t="shared" si="265"/>
        <v>-</v>
      </c>
      <c r="BB72" s="107" t="str">
        <f t="shared" si="266"/>
        <v>-</v>
      </c>
      <c r="BC72" s="107" t="str">
        <f t="shared" si="267"/>
        <v>-</v>
      </c>
      <c r="BD72" s="107" t="str">
        <f t="shared" si="268"/>
        <v>-</v>
      </c>
      <c r="BE72" s="107" t="str">
        <f t="shared" si="269"/>
        <v>-</v>
      </c>
      <c r="BF72" s="107" t="str">
        <f t="shared" si="270"/>
        <v>-</v>
      </c>
      <c r="BG72" s="107" t="str">
        <f t="shared" si="271"/>
        <v>-</v>
      </c>
      <c r="BH72" s="107" t="str">
        <f t="shared" si="272"/>
        <v>-</v>
      </c>
      <c r="BI72" s="107" t="str">
        <f t="shared" si="273"/>
        <v>-</v>
      </c>
      <c r="BJ72" s="107" t="str">
        <f t="shared" si="274"/>
        <v>-</v>
      </c>
      <c r="BK72" s="107">
        <f t="shared" si="275"/>
        <v>1</v>
      </c>
      <c r="BL72" s="107" t="str">
        <f t="shared" si="276"/>
        <v>-</v>
      </c>
      <c r="BM72" s="107" t="str">
        <f t="shared" si="277"/>
        <v>-</v>
      </c>
      <c r="BO72" s="107" t="str">
        <f t="shared" si="278"/>
        <v>-</v>
      </c>
      <c r="BP72" s="107" t="str">
        <f t="shared" si="279"/>
        <v>-</v>
      </c>
      <c r="BQ72" s="107" t="str">
        <f t="shared" si="280"/>
        <v>-</v>
      </c>
      <c r="BR72" s="107" t="str">
        <f t="shared" si="281"/>
        <v>-</v>
      </c>
      <c r="BS72" s="107" t="str">
        <f t="shared" si="282"/>
        <v>-</v>
      </c>
      <c r="BT72" s="107" t="str">
        <f t="shared" si="283"/>
        <v>-</v>
      </c>
      <c r="BU72" s="107" t="str">
        <f t="shared" si="284"/>
        <v>-</v>
      </c>
      <c r="BV72" s="107" t="str">
        <f t="shared" si="285"/>
        <v>-</v>
      </c>
      <c r="BW72" s="107" t="str">
        <f t="shared" si="286"/>
        <v>-</v>
      </c>
      <c r="BX72" s="107" t="str">
        <f t="shared" si="287"/>
        <v>-</v>
      </c>
      <c r="BY72" s="107" t="str">
        <f t="shared" si="288"/>
        <v>-</v>
      </c>
      <c r="BZ72" s="107" t="str">
        <f t="shared" si="289"/>
        <v>-</v>
      </c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</row>
    <row r="73" spans="1:91">
      <c r="A73" s="117" t="s">
        <v>243</v>
      </c>
      <c r="B73" s="92" t="s">
        <v>244</v>
      </c>
      <c r="C73" s="86"/>
      <c r="D73" s="86">
        <v>7</v>
      </c>
      <c r="E73" s="86">
        <v>7</v>
      </c>
      <c r="F73" s="86"/>
      <c r="G73" s="121"/>
      <c r="H73" s="106">
        <f t="shared" si="290"/>
        <v>51.851851851851848</v>
      </c>
      <c r="I73" s="92">
        <f>J73+N73</f>
        <v>108</v>
      </c>
      <c r="J73" s="92">
        <f t="shared" si="241"/>
        <v>56</v>
      </c>
      <c r="K73" s="92">
        <v>30</v>
      </c>
      <c r="L73" s="92"/>
      <c r="M73" s="92">
        <v>26</v>
      </c>
      <c r="N73" s="92">
        <v>52</v>
      </c>
      <c r="O73" s="92"/>
      <c r="P73" s="92"/>
      <c r="Q73" s="92"/>
      <c r="R73" s="92"/>
      <c r="S73" s="92"/>
      <c r="T73" s="92"/>
      <c r="U73" s="92">
        <v>4</v>
      </c>
      <c r="V73" s="92"/>
      <c r="W73" s="92"/>
      <c r="X73" s="92"/>
      <c r="Y73" s="92"/>
      <c r="Z73" s="92"/>
      <c r="AB73" s="115" t="str">
        <f t="shared" si="242"/>
        <v>-</v>
      </c>
      <c r="AC73" s="115" t="str">
        <f t="shared" si="243"/>
        <v>-</v>
      </c>
      <c r="AD73" s="115" t="str">
        <f t="shared" si="244"/>
        <v>-</v>
      </c>
      <c r="AE73" s="115" t="str">
        <f t="shared" si="245"/>
        <v>-</v>
      </c>
      <c r="AF73" s="115" t="str">
        <f t="shared" si="246"/>
        <v>-</v>
      </c>
      <c r="AG73" s="115" t="str">
        <f t="shared" si="247"/>
        <v>-</v>
      </c>
      <c r="AH73" s="115" t="str">
        <f t="shared" si="248"/>
        <v>-</v>
      </c>
      <c r="AI73" s="115" t="str">
        <f t="shared" si="249"/>
        <v>-</v>
      </c>
      <c r="AJ73" s="115" t="str">
        <f t="shared" si="250"/>
        <v>-</v>
      </c>
      <c r="AK73" s="115" t="str">
        <f t="shared" si="251"/>
        <v>-</v>
      </c>
      <c r="AL73" s="115" t="str">
        <f t="shared" si="252"/>
        <v>-</v>
      </c>
      <c r="AM73" s="115" t="str">
        <f t="shared" si="253"/>
        <v>-</v>
      </c>
      <c r="AO73" s="107" t="str">
        <f t="shared" si="254"/>
        <v>-</v>
      </c>
      <c r="AP73" s="107" t="str">
        <f t="shared" si="255"/>
        <v>-</v>
      </c>
      <c r="AQ73" s="107" t="str">
        <f t="shared" si="256"/>
        <v>-</v>
      </c>
      <c r="AR73" s="107" t="str">
        <f t="shared" si="257"/>
        <v>-</v>
      </c>
      <c r="AS73" s="107" t="str">
        <f t="shared" si="258"/>
        <v>-</v>
      </c>
      <c r="AT73" s="107" t="str">
        <f t="shared" si="259"/>
        <v>-</v>
      </c>
      <c r="AU73" s="107">
        <f t="shared" si="260"/>
        <v>1</v>
      </c>
      <c r="AV73" s="107" t="str">
        <f t="shared" si="261"/>
        <v>-</v>
      </c>
      <c r="AW73" s="107" t="str">
        <f t="shared" si="262"/>
        <v>-</v>
      </c>
      <c r="AX73" s="107" t="str">
        <f t="shared" si="263"/>
        <v>-</v>
      </c>
      <c r="AY73" s="107" t="str">
        <f t="shared" si="264"/>
        <v>-</v>
      </c>
      <c r="AZ73" s="107" t="str">
        <f t="shared" si="265"/>
        <v>-</v>
      </c>
      <c r="BB73" s="107" t="str">
        <f t="shared" si="266"/>
        <v>-</v>
      </c>
      <c r="BC73" s="107" t="str">
        <f t="shared" si="267"/>
        <v>-</v>
      </c>
      <c r="BD73" s="107" t="str">
        <f t="shared" si="268"/>
        <v>-</v>
      </c>
      <c r="BE73" s="107" t="str">
        <f t="shared" si="269"/>
        <v>-</v>
      </c>
      <c r="BF73" s="107" t="str">
        <f t="shared" si="270"/>
        <v>-</v>
      </c>
      <c r="BG73" s="107" t="str">
        <f t="shared" si="271"/>
        <v>-</v>
      </c>
      <c r="BH73" s="107">
        <f t="shared" si="272"/>
        <v>1</v>
      </c>
      <c r="BI73" s="107" t="str">
        <f t="shared" si="273"/>
        <v>-</v>
      </c>
      <c r="BJ73" s="107" t="str">
        <f t="shared" si="274"/>
        <v>-</v>
      </c>
      <c r="BK73" s="107" t="str">
        <f t="shared" si="275"/>
        <v>-</v>
      </c>
      <c r="BL73" s="107" t="str">
        <f t="shared" si="276"/>
        <v>-</v>
      </c>
      <c r="BM73" s="107" t="str">
        <f t="shared" si="277"/>
        <v>-</v>
      </c>
      <c r="BO73" s="107" t="str">
        <f t="shared" si="278"/>
        <v>-</v>
      </c>
      <c r="BP73" s="107" t="str">
        <f t="shared" si="279"/>
        <v>-</v>
      </c>
      <c r="BQ73" s="107" t="str">
        <f t="shared" si="280"/>
        <v>-</v>
      </c>
      <c r="BR73" s="107" t="str">
        <f t="shared" si="281"/>
        <v>-</v>
      </c>
      <c r="BS73" s="107" t="str">
        <f t="shared" si="282"/>
        <v>-</v>
      </c>
      <c r="BT73" s="107" t="str">
        <f t="shared" si="283"/>
        <v>-</v>
      </c>
      <c r="BU73" s="107" t="str">
        <f t="shared" si="284"/>
        <v>-</v>
      </c>
      <c r="BV73" s="107" t="str">
        <f t="shared" si="285"/>
        <v>-</v>
      </c>
      <c r="BW73" s="107" t="str">
        <f t="shared" si="286"/>
        <v>-</v>
      </c>
      <c r="BX73" s="107" t="str">
        <f t="shared" si="287"/>
        <v>-</v>
      </c>
      <c r="BY73" s="107" t="str">
        <f t="shared" si="288"/>
        <v>-</v>
      </c>
      <c r="BZ73" s="107" t="str">
        <f t="shared" si="289"/>
        <v>-</v>
      </c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</row>
    <row r="74" spans="1:91">
      <c r="A74" s="123" t="s">
        <v>245</v>
      </c>
      <c r="B74" s="125" t="s">
        <v>246</v>
      </c>
      <c r="C74" s="83"/>
      <c r="D74" s="83"/>
      <c r="E74" s="83"/>
      <c r="F74" s="83"/>
      <c r="G74" s="83"/>
      <c r="H74" s="111">
        <f t="shared" si="290"/>
        <v>34.126984126984127</v>
      </c>
      <c r="I74" s="83">
        <f t="shared" ref="I74:Z74" si="291">SUM(I75:I83)</f>
        <v>756</v>
      </c>
      <c r="J74" s="83">
        <f t="shared" si="291"/>
        <v>258</v>
      </c>
      <c r="K74" s="83">
        <f t="shared" si="291"/>
        <v>164</v>
      </c>
      <c r="L74" s="83">
        <f t="shared" si="291"/>
        <v>12</v>
      </c>
      <c r="M74" s="83">
        <f t="shared" si="291"/>
        <v>82</v>
      </c>
      <c r="N74" s="83">
        <f t="shared" si="291"/>
        <v>498</v>
      </c>
      <c r="O74" s="83">
        <f t="shared" si="291"/>
        <v>0</v>
      </c>
      <c r="P74" s="83">
        <f t="shared" si="291"/>
        <v>0</v>
      </c>
      <c r="Q74" s="83">
        <f t="shared" si="291"/>
        <v>0</v>
      </c>
      <c r="R74" s="83">
        <f t="shared" si="291"/>
        <v>0</v>
      </c>
      <c r="S74" s="83">
        <f t="shared" si="291"/>
        <v>0</v>
      </c>
      <c r="T74" s="83">
        <f t="shared" si="291"/>
        <v>0</v>
      </c>
      <c r="U74" s="83">
        <f t="shared" si="291"/>
        <v>0</v>
      </c>
      <c r="V74" s="83">
        <f t="shared" si="291"/>
        <v>0</v>
      </c>
      <c r="W74" s="83">
        <f t="shared" si="291"/>
        <v>7</v>
      </c>
      <c r="X74" s="83">
        <f t="shared" si="291"/>
        <v>3</v>
      </c>
      <c r="Y74" s="83">
        <f t="shared" si="291"/>
        <v>0</v>
      </c>
      <c r="Z74" s="83">
        <f t="shared" si="291"/>
        <v>12</v>
      </c>
      <c r="AB74" s="112">
        <f t="shared" ref="AB74:AM74" si="292">SUM(AB75:AB83)</f>
        <v>0</v>
      </c>
      <c r="AC74" s="112">
        <f t="shared" si="292"/>
        <v>0</v>
      </c>
      <c r="AD74" s="112">
        <f t="shared" si="292"/>
        <v>0</v>
      </c>
      <c r="AE74" s="112">
        <f t="shared" si="292"/>
        <v>0</v>
      </c>
      <c r="AF74" s="112">
        <f t="shared" si="292"/>
        <v>0</v>
      </c>
      <c r="AG74" s="112">
        <f t="shared" si="292"/>
        <v>0</v>
      </c>
      <c r="AH74" s="112">
        <f t="shared" si="292"/>
        <v>0</v>
      </c>
      <c r="AI74" s="112">
        <f t="shared" si="292"/>
        <v>0</v>
      </c>
      <c r="AJ74" s="112">
        <f t="shared" si="292"/>
        <v>0</v>
      </c>
      <c r="AK74" s="112">
        <f t="shared" si="292"/>
        <v>0</v>
      </c>
      <c r="AL74" s="112">
        <f t="shared" si="292"/>
        <v>0</v>
      </c>
      <c r="AM74" s="112">
        <f t="shared" si="292"/>
        <v>0</v>
      </c>
      <c r="AO74" s="112">
        <f t="shared" ref="AO74:AZ74" si="293">SUM(AO75:AO83)</f>
        <v>0</v>
      </c>
      <c r="AP74" s="112">
        <f t="shared" si="293"/>
        <v>0</v>
      </c>
      <c r="AQ74" s="112">
        <f t="shared" si="293"/>
        <v>0</v>
      </c>
      <c r="AR74" s="112">
        <f t="shared" si="293"/>
        <v>0</v>
      </c>
      <c r="AS74" s="112">
        <f t="shared" si="293"/>
        <v>0</v>
      </c>
      <c r="AT74" s="112">
        <f t="shared" si="293"/>
        <v>0</v>
      </c>
      <c r="AU74" s="112">
        <f t="shared" si="293"/>
        <v>0</v>
      </c>
      <c r="AV74" s="112">
        <f t="shared" si="293"/>
        <v>0</v>
      </c>
      <c r="AW74" s="112">
        <f t="shared" si="293"/>
        <v>2</v>
      </c>
      <c r="AX74" s="112">
        <f t="shared" si="293"/>
        <v>1</v>
      </c>
      <c r="AY74" s="112">
        <f t="shared" si="293"/>
        <v>0</v>
      </c>
      <c r="AZ74" s="112">
        <f t="shared" si="293"/>
        <v>3</v>
      </c>
      <c r="BB74" s="112">
        <f t="shared" ref="BB74:BM74" si="294">SUM(BB75:BB83)</f>
        <v>0</v>
      </c>
      <c r="BC74" s="112">
        <f t="shared" si="294"/>
        <v>0</v>
      </c>
      <c r="BD74" s="112">
        <f t="shared" si="294"/>
        <v>0</v>
      </c>
      <c r="BE74" s="112">
        <f t="shared" si="294"/>
        <v>0</v>
      </c>
      <c r="BF74" s="112">
        <f t="shared" si="294"/>
        <v>0</v>
      </c>
      <c r="BG74" s="112">
        <f t="shared" si="294"/>
        <v>0</v>
      </c>
      <c r="BH74" s="112">
        <f t="shared" si="294"/>
        <v>0</v>
      </c>
      <c r="BI74" s="112">
        <f t="shared" si="294"/>
        <v>0</v>
      </c>
      <c r="BJ74" s="112">
        <f t="shared" si="294"/>
        <v>0</v>
      </c>
      <c r="BK74" s="112">
        <f t="shared" si="294"/>
        <v>0</v>
      </c>
      <c r="BL74" s="112">
        <f t="shared" si="294"/>
        <v>0</v>
      </c>
      <c r="BM74" s="112">
        <f t="shared" si="294"/>
        <v>0</v>
      </c>
      <c r="BO74" s="112">
        <f t="shared" ref="BO74:BZ74" si="295">SUM(BO75:BO83)</f>
        <v>0</v>
      </c>
      <c r="BP74" s="112">
        <f t="shared" si="295"/>
        <v>0</v>
      </c>
      <c r="BQ74" s="112">
        <f t="shared" si="295"/>
        <v>0</v>
      </c>
      <c r="BR74" s="112">
        <f t="shared" si="295"/>
        <v>0</v>
      </c>
      <c r="BS74" s="112">
        <f t="shared" si="295"/>
        <v>0</v>
      </c>
      <c r="BT74" s="112">
        <f t="shared" si="295"/>
        <v>0</v>
      </c>
      <c r="BU74" s="112">
        <f t="shared" si="295"/>
        <v>0</v>
      </c>
      <c r="BV74" s="112">
        <f t="shared" si="295"/>
        <v>0</v>
      </c>
      <c r="BW74" s="112">
        <f t="shared" si="295"/>
        <v>0</v>
      </c>
      <c r="BX74" s="112">
        <f t="shared" si="295"/>
        <v>0</v>
      </c>
      <c r="BY74" s="112">
        <f t="shared" si="295"/>
        <v>0</v>
      </c>
      <c r="BZ74" s="112">
        <f t="shared" si="295"/>
        <v>0</v>
      </c>
      <c r="CB74" s="112">
        <f t="shared" ref="CB74:CM74" si="296">SUM(CB75:CB83)</f>
        <v>0</v>
      </c>
      <c r="CC74" s="112">
        <f t="shared" si="296"/>
        <v>0</v>
      </c>
      <c r="CD74" s="112">
        <f t="shared" si="296"/>
        <v>0</v>
      </c>
      <c r="CE74" s="112">
        <f t="shared" si="296"/>
        <v>0</v>
      </c>
      <c r="CF74" s="112">
        <f t="shared" si="296"/>
        <v>0</v>
      </c>
      <c r="CG74" s="112">
        <f t="shared" si="296"/>
        <v>0</v>
      </c>
      <c r="CH74" s="112">
        <f t="shared" si="296"/>
        <v>0</v>
      </c>
      <c r="CI74" s="112">
        <f t="shared" si="296"/>
        <v>0</v>
      </c>
      <c r="CJ74" s="112">
        <f t="shared" si="296"/>
        <v>0</v>
      </c>
      <c r="CK74" s="112">
        <f t="shared" si="296"/>
        <v>0</v>
      </c>
      <c r="CL74" s="112">
        <f t="shared" si="296"/>
        <v>0</v>
      </c>
      <c r="CM74" s="112">
        <f t="shared" si="296"/>
        <v>0</v>
      </c>
    </row>
    <row r="75" spans="1:91">
      <c r="A75" s="126" t="s">
        <v>247</v>
      </c>
      <c r="B75" s="92" t="s">
        <v>248</v>
      </c>
      <c r="C75" s="85"/>
      <c r="D75" s="85">
        <v>12</v>
      </c>
      <c r="E75" s="85"/>
      <c r="F75" s="85"/>
      <c r="G75" s="85"/>
      <c r="H75" s="106">
        <f t="shared" si="290"/>
        <v>32.592592592592595</v>
      </c>
      <c r="I75" s="92">
        <f>J75+N75</f>
        <v>135</v>
      </c>
      <c r="J75" s="92">
        <f t="shared" ref="J75:J83" si="297">O75*O$6+P75*P$6+Q75*Q$6+R75*R$6+S75*S$6+T75*T$6+U75*U$6+V75*V$6+W75*W$6+X75*X$6+Y75*Y$6+Z75*Z$6</f>
        <v>44</v>
      </c>
      <c r="K75" s="92">
        <v>34</v>
      </c>
      <c r="L75" s="92"/>
      <c r="M75" s="92">
        <v>10</v>
      </c>
      <c r="N75" s="92">
        <v>91</v>
      </c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>
        <v>4</v>
      </c>
      <c r="AB75" s="115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15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15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15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15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15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15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15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15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15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15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15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107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107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107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107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107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107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107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107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107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107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107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107">
        <f t="shared" ref="AZ75:AZ83" si="321">IF(ISERROR(SEARCH(AZ$7,$D75,1)),"-",IF(COUNTIF($D75,AZ$7)=1,1,IF(ISERROR(SEARCH(CONCATENATE(AZ$7,","),$D75,1)),IF(ISERROR(SEARCH(CONCATENATE(",",AZ$7),$D75,1)),"-",1),1)))</f>
        <v>1</v>
      </c>
      <c r="BB75" s="107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107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107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107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107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107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107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107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107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107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107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107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107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107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107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107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107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107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107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107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107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107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107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107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</row>
    <row r="76" spans="1:91">
      <c r="A76" s="126"/>
      <c r="B76" s="84" t="s">
        <v>249</v>
      </c>
      <c r="C76" s="86"/>
      <c r="D76" s="85"/>
      <c r="E76" s="85"/>
      <c r="F76" s="85"/>
      <c r="G76" s="85"/>
      <c r="H76" s="106"/>
      <c r="I76" s="92"/>
      <c r="J76" s="92">
        <f t="shared" si="297"/>
        <v>0</v>
      </c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B76" s="115" t="str">
        <f t="shared" si="298"/>
        <v>-</v>
      </c>
      <c r="AC76" s="115" t="str">
        <f t="shared" si="299"/>
        <v>-</v>
      </c>
      <c r="AD76" s="115" t="str">
        <f t="shared" si="300"/>
        <v>-</v>
      </c>
      <c r="AE76" s="115" t="str">
        <f t="shared" si="301"/>
        <v>-</v>
      </c>
      <c r="AF76" s="115" t="str">
        <f t="shared" si="302"/>
        <v>-</v>
      </c>
      <c r="AG76" s="115" t="str">
        <f t="shared" si="303"/>
        <v>-</v>
      </c>
      <c r="AH76" s="115" t="str">
        <f t="shared" si="304"/>
        <v>-</v>
      </c>
      <c r="AI76" s="115" t="str">
        <f t="shared" si="305"/>
        <v>-</v>
      </c>
      <c r="AJ76" s="115" t="str">
        <f t="shared" si="306"/>
        <v>-</v>
      </c>
      <c r="AK76" s="115" t="str">
        <f t="shared" si="307"/>
        <v>-</v>
      </c>
      <c r="AL76" s="115" t="str">
        <f t="shared" si="308"/>
        <v>-</v>
      </c>
      <c r="AM76" s="115" t="str">
        <f t="shared" si="309"/>
        <v>-</v>
      </c>
      <c r="AO76" s="107" t="str">
        <f t="shared" si="310"/>
        <v>-</v>
      </c>
      <c r="AP76" s="107" t="str">
        <f t="shared" si="311"/>
        <v>-</v>
      </c>
      <c r="AQ76" s="107" t="str">
        <f t="shared" si="312"/>
        <v>-</v>
      </c>
      <c r="AR76" s="107" t="str">
        <f t="shared" si="313"/>
        <v>-</v>
      </c>
      <c r="AS76" s="107" t="str">
        <f t="shared" si="314"/>
        <v>-</v>
      </c>
      <c r="AT76" s="107" t="str">
        <f t="shared" si="315"/>
        <v>-</v>
      </c>
      <c r="AU76" s="107" t="str">
        <f t="shared" si="316"/>
        <v>-</v>
      </c>
      <c r="AV76" s="107" t="str">
        <f t="shared" si="317"/>
        <v>-</v>
      </c>
      <c r="AW76" s="107" t="str">
        <f t="shared" si="318"/>
        <v>-</v>
      </c>
      <c r="AX76" s="107" t="str">
        <f t="shared" si="319"/>
        <v>-</v>
      </c>
      <c r="AY76" s="107" t="str">
        <f t="shared" si="320"/>
        <v>-</v>
      </c>
      <c r="AZ76" s="107" t="str">
        <f t="shared" si="321"/>
        <v>-</v>
      </c>
      <c r="BB76" s="107" t="str">
        <f t="shared" si="322"/>
        <v>-</v>
      </c>
      <c r="BC76" s="107" t="str">
        <f t="shared" si="323"/>
        <v>-</v>
      </c>
      <c r="BD76" s="107" t="str">
        <f t="shared" si="324"/>
        <v>-</v>
      </c>
      <c r="BE76" s="107" t="str">
        <f t="shared" si="325"/>
        <v>-</v>
      </c>
      <c r="BF76" s="107" t="str">
        <f t="shared" si="326"/>
        <v>-</v>
      </c>
      <c r="BG76" s="107" t="str">
        <f t="shared" si="327"/>
        <v>-</v>
      </c>
      <c r="BH76" s="107" t="str">
        <f t="shared" si="328"/>
        <v>-</v>
      </c>
      <c r="BI76" s="107" t="str">
        <f t="shared" si="329"/>
        <v>-</v>
      </c>
      <c r="BJ76" s="107" t="str">
        <f t="shared" si="330"/>
        <v>-</v>
      </c>
      <c r="BK76" s="107" t="str">
        <f t="shared" si="331"/>
        <v>-</v>
      </c>
      <c r="BL76" s="107" t="str">
        <f t="shared" si="332"/>
        <v>-</v>
      </c>
      <c r="BM76" s="107" t="str">
        <f t="shared" si="333"/>
        <v>-</v>
      </c>
      <c r="BO76" s="107" t="str">
        <f t="shared" si="334"/>
        <v>-</v>
      </c>
      <c r="BP76" s="107" t="str">
        <f t="shared" si="335"/>
        <v>-</v>
      </c>
      <c r="BQ76" s="107" t="str">
        <f t="shared" si="336"/>
        <v>-</v>
      </c>
      <c r="BR76" s="107" t="str">
        <f t="shared" si="337"/>
        <v>-</v>
      </c>
      <c r="BS76" s="107" t="str">
        <f t="shared" si="338"/>
        <v>-</v>
      </c>
      <c r="BT76" s="107" t="str">
        <f t="shared" si="339"/>
        <v>-</v>
      </c>
      <c r="BU76" s="107" t="str">
        <f t="shared" si="340"/>
        <v>-</v>
      </c>
      <c r="BV76" s="107" t="str">
        <f t="shared" si="341"/>
        <v>-</v>
      </c>
      <c r="BW76" s="107" t="str">
        <f t="shared" si="342"/>
        <v>-</v>
      </c>
      <c r="BX76" s="107" t="str">
        <f t="shared" si="343"/>
        <v>-</v>
      </c>
      <c r="BY76" s="107" t="str">
        <f t="shared" si="344"/>
        <v>-</v>
      </c>
      <c r="BZ76" s="107" t="str">
        <f t="shared" si="345"/>
        <v>-</v>
      </c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</row>
    <row r="77" spans="1:91">
      <c r="A77" s="117" t="s">
        <v>250</v>
      </c>
      <c r="B77" s="92" t="s">
        <v>251</v>
      </c>
      <c r="C77" s="85"/>
      <c r="D77" s="85">
        <v>9</v>
      </c>
      <c r="E77" s="85"/>
      <c r="F77" s="85"/>
      <c r="G77" s="85"/>
      <c r="H77" s="106">
        <f>J77/I77*100</f>
        <v>35.555555555555557</v>
      </c>
      <c r="I77" s="92">
        <f>J77+N77</f>
        <v>135</v>
      </c>
      <c r="J77" s="92">
        <f t="shared" si="297"/>
        <v>48</v>
      </c>
      <c r="K77" s="92">
        <v>38</v>
      </c>
      <c r="L77" s="92"/>
      <c r="M77" s="92">
        <v>10</v>
      </c>
      <c r="N77" s="92">
        <v>87</v>
      </c>
      <c r="O77" s="92"/>
      <c r="P77" s="92"/>
      <c r="Q77" s="92"/>
      <c r="R77" s="92"/>
      <c r="S77" s="92"/>
      <c r="T77" s="92"/>
      <c r="U77" s="92"/>
      <c r="V77" s="92"/>
      <c r="W77" s="92">
        <v>4</v>
      </c>
      <c r="X77" s="92"/>
      <c r="Y77" s="92"/>
      <c r="Z77" s="92"/>
      <c r="AB77" s="115" t="str">
        <f t="shared" si="298"/>
        <v>-</v>
      </c>
      <c r="AC77" s="115" t="str">
        <f t="shared" si="299"/>
        <v>-</v>
      </c>
      <c r="AD77" s="115" t="str">
        <f t="shared" si="300"/>
        <v>-</v>
      </c>
      <c r="AE77" s="115" t="str">
        <f t="shared" si="301"/>
        <v>-</v>
      </c>
      <c r="AF77" s="115" t="str">
        <f t="shared" si="302"/>
        <v>-</v>
      </c>
      <c r="AG77" s="115" t="str">
        <f t="shared" si="303"/>
        <v>-</v>
      </c>
      <c r="AH77" s="115" t="str">
        <f t="shared" si="304"/>
        <v>-</v>
      </c>
      <c r="AI77" s="115" t="str">
        <f t="shared" si="305"/>
        <v>-</v>
      </c>
      <c r="AJ77" s="115" t="str">
        <f t="shared" si="306"/>
        <v>-</v>
      </c>
      <c r="AK77" s="115" t="str">
        <f t="shared" si="307"/>
        <v>-</v>
      </c>
      <c r="AL77" s="115" t="str">
        <f t="shared" si="308"/>
        <v>-</v>
      </c>
      <c r="AM77" s="115" t="str">
        <f t="shared" si="309"/>
        <v>-</v>
      </c>
      <c r="AO77" s="107" t="str">
        <f t="shared" si="310"/>
        <v>-</v>
      </c>
      <c r="AP77" s="107" t="str">
        <f t="shared" si="311"/>
        <v>-</v>
      </c>
      <c r="AQ77" s="107" t="str">
        <f t="shared" si="312"/>
        <v>-</v>
      </c>
      <c r="AR77" s="107" t="str">
        <f t="shared" si="313"/>
        <v>-</v>
      </c>
      <c r="AS77" s="107" t="str">
        <f t="shared" si="314"/>
        <v>-</v>
      </c>
      <c r="AT77" s="107" t="str">
        <f t="shared" si="315"/>
        <v>-</v>
      </c>
      <c r="AU77" s="107" t="str">
        <f t="shared" si="316"/>
        <v>-</v>
      </c>
      <c r="AV77" s="107" t="str">
        <f t="shared" si="317"/>
        <v>-</v>
      </c>
      <c r="AW77" s="107">
        <f t="shared" si="318"/>
        <v>1</v>
      </c>
      <c r="AX77" s="107" t="str">
        <f t="shared" si="319"/>
        <v>-</v>
      </c>
      <c r="AY77" s="107" t="str">
        <f t="shared" si="320"/>
        <v>-</v>
      </c>
      <c r="AZ77" s="107" t="str">
        <f t="shared" si="321"/>
        <v>-</v>
      </c>
      <c r="BB77" s="107" t="str">
        <f t="shared" si="322"/>
        <v>-</v>
      </c>
      <c r="BC77" s="107" t="str">
        <f t="shared" si="323"/>
        <v>-</v>
      </c>
      <c r="BD77" s="107" t="str">
        <f t="shared" si="324"/>
        <v>-</v>
      </c>
      <c r="BE77" s="107" t="str">
        <f t="shared" si="325"/>
        <v>-</v>
      </c>
      <c r="BF77" s="107" t="str">
        <f t="shared" si="326"/>
        <v>-</v>
      </c>
      <c r="BG77" s="107" t="str">
        <f t="shared" si="327"/>
        <v>-</v>
      </c>
      <c r="BH77" s="107" t="str">
        <f t="shared" si="328"/>
        <v>-</v>
      </c>
      <c r="BI77" s="107" t="str">
        <f t="shared" si="329"/>
        <v>-</v>
      </c>
      <c r="BJ77" s="107" t="str">
        <f t="shared" si="330"/>
        <v>-</v>
      </c>
      <c r="BK77" s="107" t="str">
        <f t="shared" si="331"/>
        <v>-</v>
      </c>
      <c r="BL77" s="107" t="str">
        <f t="shared" si="332"/>
        <v>-</v>
      </c>
      <c r="BM77" s="107" t="str">
        <f t="shared" si="333"/>
        <v>-</v>
      </c>
      <c r="BO77" s="107" t="str">
        <f t="shared" si="334"/>
        <v>-</v>
      </c>
      <c r="BP77" s="107" t="str">
        <f t="shared" si="335"/>
        <v>-</v>
      </c>
      <c r="BQ77" s="107" t="str">
        <f t="shared" si="336"/>
        <v>-</v>
      </c>
      <c r="BR77" s="107" t="str">
        <f t="shared" si="337"/>
        <v>-</v>
      </c>
      <c r="BS77" s="107" t="str">
        <f t="shared" si="338"/>
        <v>-</v>
      </c>
      <c r="BT77" s="107" t="str">
        <f t="shared" si="339"/>
        <v>-</v>
      </c>
      <c r="BU77" s="107" t="str">
        <f t="shared" si="340"/>
        <v>-</v>
      </c>
      <c r="BV77" s="107" t="str">
        <f t="shared" si="341"/>
        <v>-</v>
      </c>
      <c r="BW77" s="107" t="str">
        <f t="shared" si="342"/>
        <v>-</v>
      </c>
      <c r="BX77" s="107" t="str">
        <f t="shared" si="343"/>
        <v>-</v>
      </c>
      <c r="BY77" s="107" t="str">
        <f t="shared" si="344"/>
        <v>-</v>
      </c>
      <c r="BZ77" s="107" t="str">
        <f t="shared" si="345"/>
        <v>-</v>
      </c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</row>
    <row r="78" spans="1:91">
      <c r="A78" s="117"/>
      <c r="B78" s="92" t="s">
        <v>252</v>
      </c>
      <c r="C78" s="85"/>
      <c r="D78" s="85">
        <v>9</v>
      </c>
      <c r="E78" s="85"/>
      <c r="F78" s="85"/>
      <c r="G78" s="85"/>
      <c r="H78" s="106">
        <f>J78/I78*100</f>
        <v>33.333333333333329</v>
      </c>
      <c r="I78" s="92">
        <f>J78+N78</f>
        <v>108</v>
      </c>
      <c r="J78" s="92">
        <f t="shared" si="297"/>
        <v>36</v>
      </c>
      <c r="K78" s="92">
        <v>24</v>
      </c>
      <c r="L78" s="92">
        <v>12</v>
      </c>
      <c r="M78" s="92"/>
      <c r="N78" s="92">
        <v>72</v>
      </c>
      <c r="O78" s="90"/>
      <c r="P78" s="90"/>
      <c r="Q78" s="90"/>
      <c r="R78" s="90"/>
      <c r="S78" s="90"/>
      <c r="T78" s="90"/>
      <c r="U78" s="90"/>
      <c r="V78" s="90"/>
      <c r="W78" s="90">
        <v>3</v>
      </c>
      <c r="X78" s="90"/>
      <c r="Y78" s="90"/>
      <c r="Z78" s="90"/>
      <c r="AB78" s="115" t="str">
        <f t="shared" si="298"/>
        <v>-</v>
      </c>
      <c r="AC78" s="115" t="str">
        <f t="shared" si="299"/>
        <v>-</v>
      </c>
      <c r="AD78" s="115" t="str">
        <f t="shared" si="300"/>
        <v>-</v>
      </c>
      <c r="AE78" s="115" t="str">
        <f t="shared" si="301"/>
        <v>-</v>
      </c>
      <c r="AF78" s="115" t="str">
        <f t="shared" si="302"/>
        <v>-</v>
      </c>
      <c r="AG78" s="115" t="str">
        <f t="shared" si="303"/>
        <v>-</v>
      </c>
      <c r="AH78" s="115" t="str">
        <f t="shared" si="304"/>
        <v>-</v>
      </c>
      <c r="AI78" s="115" t="str">
        <f t="shared" si="305"/>
        <v>-</v>
      </c>
      <c r="AJ78" s="115" t="str">
        <f t="shared" si="306"/>
        <v>-</v>
      </c>
      <c r="AK78" s="115" t="str">
        <f t="shared" si="307"/>
        <v>-</v>
      </c>
      <c r="AL78" s="115" t="str">
        <f t="shared" si="308"/>
        <v>-</v>
      </c>
      <c r="AM78" s="115" t="str">
        <f t="shared" si="309"/>
        <v>-</v>
      </c>
      <c r="AO78" s="107" t="str">
        <f t="shared" si="310"/>
        <v>-</v>
      </c>
      <c r="AP78" s="107" t="str">
        <f t="shared" si="311"/>
        <v>-</v>
      </c>
      <c r="AQ78" s="107" t="str">
        <f t="shared" si="312"/>
        <v>-</v>
      </c>
      <c r="AR78" s="107" t="str">
        <f t="shared" si="313"/>
        <v>-</v>
      </c>
      <c r="AS78" s="107" t="str">
        <f t="shared" si="314"/>
        <v>-</v>
      </c>
      <c r="AT78" s="107" t="str">
        <f t="shared" si="315"/>
        <v>-</v>
      </c>
      <c r="AU78" s="107" t="str">
        <f t="shared" si="316"/>
        <v>-</v>
      </c>
      <c r="AV78" s="107" t="str">
        <f t="shared" si="317"/>
        <v>-</v>
      </c>
      <c r="AW78" s="107">
        <f t="shared" si="318"/>
        <v>1</v>
      </c>
      <c r="AX78" s="107" t="str">
        <f t="shared" si="319"/>
        <v>-</v>
      </c>
      <c r="AY78" s="107" t="str">
        <f t="shared" si="320"/>
        <v>-</v>
      </c>
      <c r="AZ78" s="107" t="str">
        <f t="shared" si="321"/>
        <v>-</v>
      </c>
      <c r="BB78" s="107" t="str">
        <f t="shared" si="322"/>
        <v>-</v>
      </c>
      <c r="BC78" s="107" t="str">
        <f t="shared" si="323"/>
        <v>-</v>
      </c>
      <c r="BD78" s="107" t="str">
        <f t="shared" si="324"/>
        <v>-</v>
      </c>
      <c r="BE78" s="107" t="str">
        <f t="shared" si="325"/>
        <v>-</v>
      </c>
      <c r="BF78" s="107" t="str">
        <f t="shared" si="326"/>
        <v>-</v>
      </c>
      <c r="BG78" s="107" t="str">
        <f t="shared" si="327"/>
        <v>-</v>
      </c>
      <c r="BH78" s="107" t="str">
        <f t="shared" si="328"/>
        <v>-</v>
      </c>
      <c r="BI78" s="107" t="str">
        <f t="shared" si="329"/>
        <v>-</v>
      </c>
      <c r="BJ78" s="107" t="str">
        <f t="shared" si="330"/>
        <v>-</v>
      </c>
      <c r="BK78" s="107" t="str">
        <f t="shared" si="331"/>
        <v>-</v>
      </c>
      <c r="BL78" s="107" t="str">
        <f t="shared" si="332"/>
        <v>-</v>
      </c>
      <c r="BM78" s="107" t="str">
        <f t="shared" si="333"/>
        <v>-</v>
      </c>
      <c r="BO78" s="107" t="str">
        <f t="shared" si="334"/>
        <v>-</v>
      </c>
      <c r="BP78" s="107" t="str">
        <f t="shared" si="335"/>
        <v>-</v>
      </c>
      <c r="BQ78" s="107" t="str">
        <f t="shared" si="336"/>
        <v>-</v>
      </c>
      <c r="BR78" s="107" t="str">
        <f t="shared" si="337"/>
        <v>-</v>
      </c>
      <c r="BS78" s="107" t="str">
        <f t="shared" si="338"/>
        <v>-</v>
      </c>
      <c r="BT78" s="107" t="str">
        <f t="shared" si="339"/>
        <v>-</v>
      </c>
      <c r="BU78" s="107" t="str">
        <f t="shared" si="340"/>
        <v>-</v>
      </c>
      <c r="BV78" s="107" t="str">
        <f t="shared" si="341"/>
        <v>-</v>
      </c>
      <c r="BW78" s="107" t="str">
        <f t="shared" si="342"/>
        <v>-</v>
      </c>
      <c r="BX78" s="107" t="str">
        <f t="shared" si="343"/>
        <v>-</v>
      </c>
      <c r="BY78" s="107" t="str">
        <f t="shared" si="344"/>
        <v>-</v>
      </c>
      <c r="BZ78" s="107" t="str">
        <f t="shared" si="345"/>
        <v>-</v>
      </c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</row>
    <row r="79" spans="1:91">
      <c r="A79" s="127" t="s">
        <v>253</v>
      </c>
      <c r="B79" s="92" t="s">
        <v>254</v>
      </c>
      <c r="C79" s="85"/>
      <c r="D79" s="85">
        <v>12</v>
      </c>
      <c r="E79" s="85"/>
      <c r="F79" s="85"/>
      <c r="G79" s="85"/>
      <c r="H79" s="106">
        <f>J79/I79*100</f>
        <v>32.592592592592595</v>
      </c>
      <c r="I79" s="92">
        <f>J79+N79</f>
        <v>135</v>
      </c>
      <c r="J79" s="92">
        <f t="shared" si="297"/>
        <v>44</v>
      </c>
      <c r="K79" s="90">
        <v>34</v>
      </c>
      <c r="L79" s="90"/>
      <c r="M79" s="90">
        <v>10</v>
      </c>
      <c r="N79" s="90">
        <v>91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>
        <v>4</v>
      </c>
      <c r="AB79" s="115" t="str">
        <f t="shared" si="298"/>
        <v>-</v>
      </c>
      <c r="AC79" s="115" t="str">
        <f t="shared" si="299"/>
        <v>-</v>
      </c>
      <c r="AD79" s="115" t="str">
        <f t="shared" si="300"/>
        <v>-</v>
      </c>
      <c r="AE79" s="115" t="str">
        <f t="shared" si="301"/>
        <v>-</v>
      </c>
      <c r="AF79" s="115" t="str">
        <f t="shared" si="302"/>
        <v>-</v>
      </c>
      <c r="AG79" s="115" t="str">
        <f t="shared" si="303"/>
        <v>-</v>
      </c>
      <c r="AH79" s="115" t="str">
        <f t="shared" si="304"/>
        <v>-</v>
      </c>
      <c r="AI79" s="115" t="str">
        <f t="shared" si="305"/>
        <v>-</v>
      </c>
      <c r="AJ79" s="115" t="str">
        <f t="shared" si="306"/>
        <v>-</v>
      </c>
      <c r="AK79" s="115" t="str">
        <f t="shared" si="307"/>
        <v>-</v>
      </c>
      <c r="AL79" s="115" t="str">
        <f t="shared" si="308"/>
        <v>-</v>
      </c>
      <c r="AM79" s="115" t="str">
        <f t="shared" si="309"/>
        <v>-</v>
      </c>
      <c r="AO79" s="107" t="str">
        <f t="shared" si="310"/>
        <v>-</v>
      </c>
      <c r="AP79" s="107" t="str">
        <f t="shared" si="311"/>
        <v>-</v>
      </c>
      <c r="AQ79" s="107" t="str">
        <f t="shared" si="312"/>
        <v>-</v>
      </c>
      <c r="AR79" s="107" t="str">
        <f t="shared" si="313"/>
        <v>-</v>
      </c>
      <c r="AS79" s="107" t="str">
        <f t="shared" si="314"/>
        <v>-</v>
      </c>
      <c r="AT79" s="107" t="str">
        <f t="shared" si="315"/>
        <v>-</v>
      </c>
      <c r="AU79" s="107" t="str">
        <f t="shared" si="316"/>
        <v>-</v>
      </c>
      <c r="AV79" s="107" t="str">
        <f t="shared" si="317"/>
        <v>-</v>
      </c>
      <c r="AW79" s="107" t="str">
        <f t="shared" si="318"/>
        <v>-</v>
      </c>
      <c r="AX79" s="107" t="str">
        <f t="shared" si="319"/>
        <v>-</v>
      </c>
      <c r="AY79" s="107" t="str">
        <f t="shared" si="320"/>
        <v>-</v>
      </c>
      <c r="AZ79" s="107">
        <f t="shared" si="321"/>
        <v>1</v>
      </c>
      <c r="BB79" s="107" t="str">
        <f t="shared" si="322"/>
        <v>-</v>
      </c>
      <c r="BC79" s="107" t="str">
        <f t="shared" si="323"/>
        <v>-</v>
      </c>
      <c r="BD79" s="107" t="str">
        <f t="shared" si="324"/>
        <v>-</v>
      </c>
      <c r="BE79" s="107" t="str">
        <f t="shared" si="325"/>
        <v>-</v>
      </c>
      <c r="BF79" s="107" t="str">
        <f t="shared" si="326"/>
        <v>-</v>
      </c>
      <c r="BG79" s="107" t="str">
        <f t="shared" si="327"/>
        <v>-</v>
      </c>
      <c r="BH79" s="107" t="str">
        <f t="shared" si="328"/>
        <v>-</v>
      </c>
      <c r="BI79" s="107" t="str">
        <f t="shared" si="329"/>
        <v>-</v>
      </c>
      <c r="BJ79" s="107" t="str">
        <f t="shared" si="330"/>
        <v>-</v>
      </c>
      <c r="BK79" s="107" t="str">
        <f t="shared" si="331"/>
        <v>-</v>
      </c>
      <c r="BL79" s="107" t="str">
        <f t="shared" si="332"/>
        <v>-</v>
      </c>
      <c r="BM79" s="107" t="str">
        <f t="shared" si="333"/>
        <v>-</v>
      </c>
      <c r="BO79" s="107" t="str">
        <f t="shared" si="334"/>
        <v>-</v>
      </c>
      <c r="BP79" s="107" t="str">
        <f t="shared" si="335"/>
        <v>-</v>
      </c>
      <c r="BQ79" s="107" t="str">
        <f t="shared" si="336"/>
        <v>-</v>
      </c>
      <c r="BR79" s="107" t="str">
        <f t="shared" si="337"/>
        <v>-</v>
      </c>
      <c r="BS79" s="107" t="str">
        <f t="shared" si="338"/>
        <v>-</v>
      </c>
      <c r="BT79" s="107" t="str">
        <f t="shared" si="339"/>
        <v>-</v>
      </c>
      <c r="BU79" s="107" t="str">
        <f t="shared" si="340"/>
        <v>-</v>
      </c>
      <c r="BV79" s="107" t="str">
        <f t="shared" si="341"/>
        <v>-</v>
      </c>
      <c r="BW79" s="107" t="str">
        <f t="shared" si="342"/>
        <v>-</v>
      </c>
      <c r="BX79" s="107" t="str">
        <f t="shared" si="343"/>
        <v>-</v>
      </c>
      <c r="BY79" s="107" t="str">
        <f t="shared" si="344"/>
        <v>-</v>
      </c>
      <c r="BZ79" s="107" t="str">
        <f t="shared" si="345"/>
        <v>-</v>
      </c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</row>
    <row r="80" spans="1:91" ht="25.5">
      <c r="A80" s="127"/>
      <c r="B80" s="128" t="s">
        <v>255</v>
      </c>
      <c r="C80" s="85"/>
      <c r="D80" s="85"/>
      <c r="E80" s="85"/>
      <c r="F80" s="85"/>
      <c r="G80" s="85"/>
      <c r="H80" s="106"/>
      <c r="I80" s="92"/>
      <c r="J80" s="92">
        <f t="shared" si="297"/>
        <v>0</v>
      </c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B80" s="115" t="str">
        <f t="shared" si="298"/>
        <v>-</v>
      </c>
      <c r="AC80" s="115" t="str">
        <f t="shared" si="299"/>
        <v>-</v>
      </c>
      <c r="AD80" s="115" t="str">
        <f t="shared" si="300"/>
        <v>-</v>
      </c>
      <c r="AE80" s="115" t="str">
        <f t="shared" si="301"/>
        <v>-</v>
      </c>
      <c r="AF80" s="115" t="str">
        <f t="shared" si="302"/>
        <v>-</v>
      </c>
      <c r="AG80" s="115" t="str">
        <f t="shared" si="303"/>
        <v>-</v>
      </c>
      <c r="AH80" s="115" t="str">
        <f t="shared" si="304"/>
        <v>-</v>
      </c>
      <c r="AI80" s="115" t="str">
        <f t="shared" si="305"/>
        <v>-</v>
      </c>
      <c r="AJ80" s="115" t="str">
        <f t="shared" si="306"/>
        <v>-</v>
      </c>
      <c r="AK80" s="115" t="str">
        <f t="shared" si="307"/>
        <v>-</v>
      </c>
      <c r="AL80" s="115" t="str">
        <f t="shared" si="308"/>
        <v>-</v>
      </c>
      <c r="AM80" s="115" t="str">
        <f t="shared" si="309"/>
        <v>-</v>
      </c>
      <c r="AO80" s="107" t="str">
        <f t="shared" si="310"/>
        <v>-</v>
      </c>
      <c r="AP80" s="107" t="str">
        <f t="shared" si="311"/>
        <v>-</v>
      </c>
      <c r="AQ80" s="107" t="str">
        <f t="shared" si="312"/>
        <v>-</v>
      </c>
      <c r="AR80" s="107" t="str">
        <f t="shared" si="313"/>
        <v>-</v>
      </c>
      <c r="AS80" s="107" t="str">
        <f t="shared" si="314"/>
        <v>-</v>
      </c>
      <c r="AT80" s="107" t="str">
        <f t="shared" si="315"/>
        <v>-</v>
      </c>
      <c r="AU80" s="107" t="str">
        <f t="shared" si="316"/>
        <v>-</v>
      </c>
      <c r="AV80" s="107" t="str">
        <f t="shared" si="317"/>
        <v>-</v>
      </c>
      <c r="AW80" s="107" t="str">
        <f t="shared" si="318"/>
        <v>-</v>
      </c>
      <c r="AX80" s="107" t="str">
        <f t="shared" si="319"/>
        <v>-</v>
      </c>
      <c r="AY80" s="107" t="str">
        <f t="shared" si="320"/>
        <v>-</v>
      </c>
      <c r="AZ80" s="107" t="str">
        <f t="shared" si="321"/>
        <v>-</v>
      </c>
      <c r="BB80" s="107" t="str">
        <f t="shared" si="322"/>
        <v>-</v>
      </c>
      <c r="BC80" s="107" t="str">
        <f t="shared" si="323"/>
        <v>-</v>
      </c>
      <c r="BD80" s="107" t="str">
        <f t="shared" si="324"/>
        <v>-</v>
      </c>
      <c r="BE80" s="107" t="str">
        <f t="shared" si="325"/>
        <v>-</v>
      </c>
      <c r="BF80" s="107" t="str">
        <f t="shared" si="326"/>
        <v>-</v>
      </c>
      <c r="BG80" s="107" t="str">
        <f t="shared" si="327"/>
        <v>-</v>
      </c>
      <c r="BH80" s="107" t="str">
        <f t="shared" si="328"/>
        <v>-</v>
      </c>
      <c r="BI80" s="107" t="str">
        <f t="shared" si="329"/>
        <v>-</v>
      </c>
      <c r="BJ80" s="107" t="str">
        <f t="shared" si="330"/>
        <v>-</v>
      </c>
      <c r="BK80" s="107" t="str">
        <f t="shared" si="331"/>
        <v>-</v>
      </c>
      <c r="BL80" s="107" t="str">
        <f t="shared" si="332"/>
        <v>-</v>
      </c>
      <c r="BM80" s="107" t="str">
        <f t="shared" si="333"/>
        <v>-</v>
      </c>
      <c r="BO80" s="107" t="str">
        <f t="shared" si="334"/>
        <v>-</v>
      </c>
      <c r="BP80" s="107" t="str">
        <f t="shared" si="335"/>
        <v>-</v>
      </c>
      <c r="BQ80" s="107" t="str">
        <f t="shared" si="336"/>
        <v>-</v>
      </c>
      <c r="BR80" s="107" t="str">
        <f t="shared" si="337"/>
        <v>-</v>
      </c>
      <c r="BS80" s="107" t="str">
        <f t="shared" si="338"/>
        <v>-</v>
      </c>
      <c r="BT80" s="107" t="str">
        <f t="shared" si="339"/>
        <v>-</v>
      </c>
      <c r="BU80" s="107" t="str">
        <f t="shared" si="340"/>
        <v>-</v>
      </c>
      <c r="BV80" s="107" t="str">
        <f t="shared" si="341"/>
        <v>-</v>
      </c>
      <c r="BW80" s="107" t="str">
        <f t="shared" si="342"/>
        <v>-</v>
      </c>
      <c r="BX80" s="107" t="str">
        <f t="shared" si="343"/>
        <v>-</v>
      </c>
      <c r="BY80" s="107" t="str">
        <f t="shared" si="344"/>
        <v>-</v>
      </c>
      <c r="BZ80" s="107" t="str">
        <f t="shared" si="345"/>
        <v>-</v>
      </c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</row>
    <row r="81" spans="1:91">
      <c r="A81" s="127" t="s">
        <v>256</v>
      </c>
      <c r="B81" s="92" t="s">
        <v>257</v>
      </c>
      <c r="C81" s="85"/>
      <c r="D81" s="85">
        <v>12</v>
      </c>
      <c r="E81" s="85"/>
      <c r="F81" s="85"/>
      <c r="G81" s="85"/>
      <c r="H81" s="106">
        <f>J81/I81*100</f>
        <v>32.592592592592595</v>
      </c>
      <c r="I81" s="92">
        <f>J81+N81</f>
        <v>135</v>
      </c>
      <c r="J81" s="92">
        <f t="shared" si="297"/>
        <v>44</v>
      </c>
      <c r="K81" s="90">
        <v>34</v>
      </c>
      <c r="L81" s="90"/>
      <c r="M81" s="90">
        <v>10</v>
      </c>
      <c r="N81" s="90">
        <v>91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>
        <v>4</v>
      </c>
      <c r="AB81" s="115" t="str">
        <f t="shared" si="298"/>
        <v>-</v>
      </c>
      <c r="AC81" s="115" t="str">
        <f t="shared" si="299"/>
        <v>-</v>
      </c>
      <c r="AD81" s="115" t="str">
        <f t="shared" si="300"/>
        <v>-</v>
      </c>
      <c r="AE81" s="115" t="str">
        <f t="shared" si="301"/>
        <v>-</v>
      </c>
      <c r="AF81" s="115" t="str">
        <f t="shared" si="302"/>
        <v>-</v>
      </c>
      <c r="AG81" s="115" t="str">
        <f t="shared" si="303"/>
        <v>-</v>
      </c>
      <c r="AH81" s="115" t="str">
        <f t="shared" si="304"/>
        <v>-</v>
      </c>
      <c r="AI81" s="115" t="str">
        <f t="shared" si="305"/>
        <v>-</v>
      </c>
      <c r="AJ81" s="115" t="str">
        <f t="shared" si="306"/>
        <v>-</v>
      </c>
      <c r="AK81" s="115" t="str">
        <f t="shared" si="307"/>
        <v>-</v>
      </c>
      <c r="AL81" s="115" t="str">
        <f t="shared" si="308"/>
        <v>-</v>
      </c>
      <c r="AM81" s="115" t="str">
        <f t="shared" si="309"/>
        <v>-</v>
      </c>
      <c r="AO81" s="107" t="str">
        <f t="shared" si="310"/>
        <v>-</v>
      </c>
      <c r="AP81" s="107" t="str">
        <f t="shared" si="311"/>
        <v>-</v>
      </c>
      <c r="AQ81" s="107" t="str">
        <f t="shared" si="312"/>
        <v>-</v>
      </c>
      <c r="AR81" s="107" t="str">
        <f t="shared" si="313"/>
        <v>-</v>
      </c>
      <c r="AS81" s="107" t="str">
        <f t="shared" si="314"/>
        <v>-</v>
      </c>
      <c r="AT81" s="107" t="str">
        <f t="shared" si="315"/>
        <v>-</v>
      </c>
      <c r="AU81" s="107" t="str">
        <f t="shared" si="316"/>
        <v>-</v>
      </c>
      <c r="AV81" s="107" t="str">
        <f t="shared" si="317"/>
        <v>-</v>
      </c>
      <c r="AW81" s="107" t="str">
        <f t="shared" si="318"/>
        <v>-</v>
      </c>
      <c r="AX81" s="107" t="str">
        <f t="shared" si="319"/>
        <v>-</v>
      </c>
      <c r="AY81" s="107" t="str">
        <f t="shared" si="320"/>
        <v>-</v>
      </c>
      <c r="AZ81" s="107">
        <f t="shared" si="321"/>
        <v>1</v>
      </c>
      <c r="BB81" s="107" t="str">
        <f t="shared" si="322"/>
        <v>-</v>
      </c>
      <c r="BC81" s="107" t="str">
        <f t="shared" si="323"/>
        <v>-</v>
      </c>
      <c r="BD81" s="107" t="str">
        <f t="shared" si="324"/>
        <v>-</v>
      </c>
      <c r="BE81" s="107" t="str">
        <f t="shared" si="325"/>
        <v>-</v>
      </c>
      <c r="BF81" s="107" t="str">
        <f t="shared" si="326"/>
        <v>-</v>
      </c>
      <c r="BG81" s="107" t="str">
        <f t="shared" si="327"/>
        <v>-</v>
      </c>
      <c r="BH81" s="107" t="str">
        <f t="shared" si="328"/>
        <v>-</v>
      </c>
      <c r="BI81" s="107" t="str">
        <f t="shared" si="329"/>
        <v>-</v>
      </c>
      <c r="BJ81" s="107" t="str">
        <f t="shared" si="330"/>
        <v>-</v>
      </c>
      <c r="BK81" s="107" t="str">
        <f t="shared" si="331"/>
        <v>-</v>
      </c>
      <c r="BL81" s="107" t="str">
        <f t="shared" si="332"/>
        <v>-</v>
      </c>
      <c r="BM81" s="107" t="str">
        <f t="shared" si="333"/>
        <v>-</v>
      </c>
      <c r="BO81" s="107" t="str">
        <f t="shared" si="334"/>
        <v>-</v>
      </c>
      <c r="BP81" s="107" t="str">
        <f t="shared" si="335"/>
        <v>-</v>
      </c>
      <c r="BQ81" s="107" t="str">
        <f t="shared" si="336"/>
        <v>-</v>
      </c>
      <c r="BR81" s="107" t="str">
        <f t="shared" si="337"/>
        <v>-</v>
      </c>
      <c r="BS81" s="107" t="str">
        <f t="shared" si="338"/>
        <v>-</v>
      </c>
      <c r="BT81" s="107" t="str">
        <f t="shared" si="339"/>
        <v>-</v>
      </c>
      <c r="BU81" s="107" t="str">
        <f t="shared" si="340"/>
        <v>-</v>
      </c>
      <c r="BV81" s="107" t="str">
        <f t="shared" si="341"/>
        <v>-</v>
      </c>
      <c r="BW81" s="107" t="str">
        <f t="shared" si="342"/>
        <v>-</v>
      </c>
      <c r="BX81" s="107" t="str">
        <f t="shared" si="343"/>
        <v>-</v>
      </c>
      <c r="BY81" s="107" t="str">
        <f t="shared" si="344"/>
        <v>-</v>
      </c>
      <c r="BZ81" s="107" t="str">
        <f t="shared" si="345"/>
        <v>-</v>
      </c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</row>
    <row r="82" spans="1:91">
      <c r="A82" s="127"/>
      <c r="B82" s="84" t="s">
        <v>258</v>
      </c>
      <c r="C82" s="86"/>
      <c r="D82" s="85"/>
      <c r="E82" s="85"/>
      <c r="F82" s="85"/>
      <c r="G82" s="85"/>
      <c r="H82" s="106"/>
      <c r="I82" s="92"/>
      <c r="J82" s="92">
        <f t="shared" si="297"/>
        <v>0</v>
      </c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B82" s="115" t="str">
        <f t="shared" si="298"/>
        <v>-</v>
      </c>
      <c r="AC82" s="115" t="str">
        <f t="shared" si="299"/>
        <v>-</v>
      </c>
      <c r="AD82" s="115" t="str">
        <f t="shared" si="300"/>
        <v>-</v>
      </c>
      <c r="AE82" s="115" t="str">
        <f t="shared" si="301"/>
        <v>-</v>
      </c>
      <c r="AF82" s="115" t="str">
        <f t="shared" si="302"/>
        <v>-</v>
      </c>
      <c r="AG82" s="115" t="str">
        <f t="shared" si="303"/>
        <v>-</v>
      </c>
      <c r="AH82" s="115" t="str">
        <f t="shared" si="304"/>
        <v>-</v>
      </c>
      <c r="AI82" s="115" t="str">
        <f t="shared" si="305"/>
        <v>-</v>
      </c>
      <c r="AJ82" s="115" t="str">
        <f t="shared" si="306"/>
        <v>-</v>
      </c>
      <c r="AK82" s="115" t="str">
        <f t="shared" si="307"/>
        <v>-</v>
      </c>
      <c r="AL82" s="115" t="str">
        <f t="shared" si="308"/>
        <v>-</v>
      </c>
      <c r="AM82" s="115" t="str">
        <f t="shared" si="309"/>
        <v>-</v>
      </c>
      <c r="AO82" s="107" t="str">
        <f t="shared" si="310"/>
        <v>-</v>
      </c>
      <c r="AP82" s="107" t="str">
        <f t="shared" si="311"/>
        <v>-</v>
      </c>
      <c r="AQ82" s="107" t="str">
        <f t="shared" si="312"/>
        <v>-</v>
      </c>
      <c r="AR82" s="107" t="str">
        <f t="shared" si="313"/>
        <v>-</v>
      </c>
      <c r="AS82" s="107" t="str">
        <f t="shared" si="314"/>
        <v>-</v>
      </c>
      <c r="AT82" s="107" t="str">
        <f t="shared" si="315"/>
        <v>-</v>
      </c>
      <c r="AU82" s="107" t="str">
        <f t="shared" si="316"/>
        <v>-</v>
      </c>
      <c r="AV82" s="107" t="str">
        <f t="shared" si="317"/>
        <v>-</v>
      </c>
      <c r="AW82" s="107" t="str">
        <f t="shared" si="318"/>
        <v>-</v>
      </c>
      <c r="AX82" s="107" t="str">
        <f t="shared" si="319"/>
        <v>-</v>
      </c>
      <c r="AY82" s="107" t="str">
        <f t="shared" si="320"/>
        <v>-</v>
      </c>
      <c r="AZ82" s="107" t="str">
        <f t="shared" si="321"/>
        <v>-</v>
      </c>
      <c r="BB82" s="107" t="str">
        <f t="shared" si="322"/>
        <v>-</v>
      </c>
      <c r="BC82" s="107" t="str">
        <f t="shared" si="323"/>
        <v>-</v>
      </c>
      <c r="BD82" s="107" t="str">
        <f t="shared" si="324"/>
        <v>-</v>
      </c>
      <c r="BE82" s="107" t="str">
        <f t="shared" si="325"/>
        <v>-</v>
      </c>
      <c r="BF82" s="107" t="str">
        <f t="shared" si="326"/>
        <v>-</v>
      </c>
      <c r="BG82" s="107" t="str">
        <f t="shared" si="327"/>
        <v>-</v>
      </c>
      <c r="BH82" s="107" t="str">
        <f t="shared" si="328"/>
        <v>-</v>
      </c>
      <c r="BI82" s="107" t="str">
        <f t="shared" si="329"/>
        <v>-</v>
      </c>
      <c r="BJ82" s="107" t="str">
        <f t="shared" si="330"/>
        <v>-</v>
      </c>
      <c r="BK82" s="107" t="str">
        <f t="shared" si="331"/>
        <v>-</v>
      </c>
      <c r="BL82" s="107" t="str">
        <f t="shared" si="332"/>
        <v>-</v>
      </c>
      <c r="BM82" s="107" t="str">
        <f t="shared" si="333"/>
        <v>-</v>
      </c>
      <c r="BO82" s="107" t="str">
        <f t="shared" si="334"/>
        <v>-</v>
      </c>
      <c r="BP82" s="107" t="str">
        <f t="shared" si="335"/>
        <v>-</v>
      </c>
      <c r="BQ82" s="107" t="str">
        <f t="shared" si="336"/>
        <v>-</v>
      </c>
      <c r="BR82" s="107" t="str">
        <f t="shared" si="337"/>
        <v>-</v>
      </c>
      <c r="BS82" s="107" t="str">
        <f t="shared" si="338"/>
        <v>-</v>
      </c>
      <c r="BT82" s="107" t="str">
        <f t="shared" si="339"/>
        <v>-</v>
      </c>
      <c r="BU82" s="107" t="str">
        <f t="shared" si="340"/>
        <v>-</v>
      </c>
      <c r="BV82" s="107" t="str">
        <f t="shared" si="341"/>
        <v>-</v>
      </c>
      <c r="BW82" s="107" t="str">
        <f t="shared" si="342"/>
        <v>-</v>
      </c>
      <c r="BX82" s="107" t="str">
        <f t="shared" si="343"/>
        <v>-</v>
      </c>
      <c r="BY82" s="107" t="str">
        <f t="shared" si="344"/>
        <v>-</v>
      </c>
      <c r="BZ82" s="107" t="str">
        <f t="shared" si="345"/>
        <v>-</v>
      </c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</row>
    <row r="83" spans="1:91">
      <c r="A83" s="129" t="s">
        <v>259</v>
      </c>
      <c r="B83" s="130" t="s">
        <v>167</v>
      </c>
      <c r="C83" s="131"/>
      <c r="D83" s="131">
        <v>10</v>
      </c>
      <c r="E83" s="131"/>
      <c r="F83" s="131"/>
      <c r="G83" s="131"/>
      <c r="H83" s="106">
        <f>J83/I83*100</f>
        <v>38.888888888888893</v>
      </c>
      <c r="I83" s="132">
        <f>J83+N83</f>
        <v>108</v>
      </c>
      <c r="J83" s="132">
        <f t="shared" si="297"/>
        <v>42</v>
      </c>
      <c r="K83" s="133"/>
      <c r="L83" s="133"/>
      <c r="M83" s="133">
        <v>42</v>
      </c>
      <c r="N83" s="133">
        <v>66</v>
      </c>
      <c r="O83" s="133"/>
      <c r="P83" s="133"/>
      <c r="Q83" s="133"/>
      <c r="R83" s="133"/>
      <c r="S83" s="133"/>
      <c r="T83" s="133"/>
      <c r="U83" s="133"/>
      <c r="V83" s="133"/>
      <c r="W83" s="133"/>
      <c r="X83" s="133">
        <v>3</v>
      </c>
      <c r="Y83" s="133"/>
      <c r="Z83" s="133"/>
      <c r="AB83" s="115" t="str">
        <f t="shared" si="298"/>
        <v>-</v>
      </c>
      <c r="AC83" s="115" t="str">
        <f t="shared" si="299"/>
        <v>-</v>
      </c>
      <c r="AD83" s="115" t="str">
        <f t="shared" si="300"/>
        <v>-</v>
      </c>
      <c r="AE83" s="115" t="str">
        <f t="shared" si="301"/>
        <v>-</v>
      </c>
      <c r="AF83" s="115" t="str">
        <f t="shared" si="302"/>
        <v>-</v>
      </c>
      <c r="AG83" s="115" t="str">
        <f t="shared" si="303"/>
        <v>-</v>
      </c>
      <c r="AH83" s="115" t="str">
        <f t="shared" si="304"/>
        <v>-</v>
      </c>
      <c r="AI83" s="115" t="str">
        <f t="shared" si="305"/>
        <v>-</v>
      </c>
      <c r="AJ83" s="115" t="str">
        <f t="shared" si="306"/>
        <v>-</v>
      </c>
      <c r="AK83" s="115" t="str">
        <f t="shared" si="307"/>
        <v>-</v>
      </c>
      <c r="AL83" s="115" t="str">
        <f t="shared" si="308"/>
        <v>-</v>
      </c>
      <c r="AM83" s="115" t="str">
        <f t="shared" si="309"/>
        <v>-</v>
      </c>
      <c r="AO83" s="107" t="str">
        <f t="shared" si="310"/>
        <v>-</v>
      </c>
      <c r="AP83" s="107" t="str">
        <f t="shared" si="311"/>
        <v>-</v>
      </c>
      <c r="AQ83" s="107" t="str">
        <f t="shared" si="312"/>
        <v>-</v>
      </c>
      <c r="AR83" s="107" t="str">
        <f t="shared" si="313"/>
        <v>-</v>
      </c>
      <c r="AS83" s="107" t="str">
        <f t="shared" si="314"/>
        <v>-</v>
      </c>
      <c r="AT83" s="107" t="str">
        <f t="shared" si="315"/>
        <v>-</v>
      </c>
      <c r="AU83" s="107" t="str">
        <f t="shared" si="316"/>
        <v>-</v>
      </c>
      <c r="AV83" s="107" t="str">
        <f t="shared" si="317"/>
        <v>-</v>
      </c>
      <c r="AW83" s="107" t="str">
        <f t="shared" si="318"/>
        <v>-</v>
      </c>
      <c r="AX83" s="107">
        <f t="shared" si="319"/>
        <v>1</v>
      </c>
      <c r="AY83" s="107" t="str">
        <f t="shared" si="320"/>
        <v>-</v>
      </c>
      <c r="AZ83" s="107" t="str">
        <f t="shared" si="321"/>
        <v>-</v>
      </c>
      <c r="BB83" s="107" t="str">
        <f t="shared" si="322"/>
        <v>-</v>
      </c>
      <c r="BC83" s="107" t="str">
        <f t="shared" si="323"/>
        <v>-</v>
      </c>
      <c r="BD83" s="107" t="str">
        <f t="shared" si="324"/>
        <v>-</v>
      </c>
      <c r="BE83" s="107" t="str">
        <f t="shared" si="325"/>
        <v>-</v>
      </c>
      <c r="BF83" s="107" t="str">
        <f t="shared" si="326"/>
        <v>-</v>
      </c>
      <c r="BG83" s="107" t="str">
        <f t="shared" si="327"/>
        <v>-</v>
      </c>
      <c r="BH83" s="107" t="str">
        <f t="shared" si="328"/>
        <v>-</v>
      </c>
      <c r="BI83" s="107" t="str">
        <f t="shared" si="329"/>
        <v>-</v>
      </c>
      <c r="BJ83" s="107" t="str">
        <f t="shared" si="330"/>
        <v>-</v>
      </c>
      <c r="BK83" s="107" t="str">
        <f t="shared" si="331"/>
        <v>-</v>
      </c>
      <c r="BL83" s="107" t="str">
        <f t="shared" si="332"/>
        <v>-</v>
      </c>
      <c r="BM83" s="107" t="str">
        <f t="shared" si="333"/>
        <v>-</v>
      </c>
      <c r="BO83" s="107" t="str">
        <f t="shared" si="334"/>
        <v>-</v>
      </c>
      <c r="BP83" s="107" t="str">
        <f t="shared" si="335"/>
        <v>-</v>
      </c>
      <c r="BQ83" s="107" t="str">
        <f t="shared" si="336"/>
        <v>-</v>
      </c>
      <c r="BR83" s="107" t="str">
        <f t="shared" si="337"/>
        <v>-</v>
      </c>
      <c r="BS83" s="107" t="str">
        <f t="shared" si="338"/>
        <v>-</v>
      </c>
      <c r="BT83" s="107" t="str">
        <f t="shared" si="339"/>
        <v>-</v>
      </c>
      <c r="BU83" s="107" t="str">
        <f t="shared" si="340"/>
        <v>-</v>
      </c>
      <c r="BV83" s="107" t="str">
        <f t="shared" si="341"/>
        <v>-</v>
      </c>
      <c r="BW83" s="107" t="str">
        <f t="shared" si="342"/>
        <v>-</v>
      </c>
      <c r="BX83" s="107" t="str">
        <f t="shared" si="343"/>
        <v>-</v>
      </c>
      <c r="BY83" s="107" t="str">
        <f t="shared" si="344"/>
        <v>-</v>
      </c>
      <c r="BZ83" s="107" t="str">
        <f t="shared" si="345"/>
        <v>-</v>
      </c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</row>
    <row r="84" spans="1:91">
      <c r="A84" s="134"/>
      <c r="B84" s="135" t="s">
        <v>260</v>
      </c>
      <c r="C84" s="136"/>
      <c r="D84" s="136"/>
      <c r="E84" s="136"/>
      <c r="F84" s="136"/>
      <c r="G84" s="136"/>
      <c r="H84" s="137"/>
      <c r="I84" s="83">
        <f t="shared" ref="I84:N84" si="346">SUM(I85:I87)</f>
        <v>317</v>
      </c>
      <c r="J84" s="102">
        <f t="shared" si="346"/>
        <v>0</v>
      </c>
      <c r="K84" s="83">
        <f t="shared" si="346"/>
        <v>0</v>
      </c>
      <c r="L84" s="83">
        <f t="shared" si="346"/>
        <v>0</v>
      </c>
      <c r="M84" s="83">
        <f t="shared" si="346"/>
        <v>210</v>
      </c>
      <c r="N84" s="83">
        <f t="shared" si="346"/>
        <v>105</v>
      </c>
      <c r="O84" s="138"/>
      <c r="P84" s="84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</row>
    <row r="85" spans="1:91">
      <c r="A85" s="140"/>
      <c r="B85" s="136" t="s">
        <v>261</v>
      </c>
      <c r="C85" s="136"/>
      <c r="D85" s="136"/>
      <c r="E85" s="136"/>
      <c r="F85" s="136"/>
      <c r="G85" s="136"/>
      <c r="H85" s="136"/>
      <c r="I85" s="83">
        <v>45</v>
      </c>
      <c r="J85" s="83"/>
      <c r="K85" s="136"/>
      <c r="L85" s="136"/>
      <c r="M85" s="136">
        <v>30</v>
      </c>
      <c r="N85" s="136">
        <v>15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91">
      <c r="A86" s="140"/>
      <c r="B86" s="136" t="s">
        <v>262</v>
      </c>
      <c r="C86" s="136"/>
      <c r="D86" s="136"/>
      <c r="E86" s="136"/>
      <c r="F86" s="136"/>
      <c r="G86" s="136"/>
      <c r="H86" s="136"/>
      <c r="I86" s="83">
        <v>92</v>
      </c>
      <c r="J86" s="83"/>
      <c r="K86" s="136"/>
      <c r="L86" s="136"/>
      <c r="M86" s="136">
        <v>60</v>
      </c>
      <c r="N86" s="136">
        <v>30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91">
      <c r="A87" s="140"/>
      <c r="B87" s="141" t="s">
        <v>263</v>
      </c>
      <c r="C87" s="136"/>
      <c r="D87" s="136"/>
      <c r="E87" s="136"/>
      <c r="F87" s="136"/>
      <c r="G87" s="136"/>
      <c r="H87" s="136"/>
      <c r="I87" s="83">
        <v>180</v>
      </c>
      <c r="J87" s="83"/>
      <c r="K87" s="136"/>
      <c r="L87" s="136"/>
      <c r="M87" s="136">
        <v>120</v>
      </c>
      <c r="N87" s="136">
        <v>60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91">
      <c r="A88" s="120"/>
      <c r="B88" s="142" t="s">
        <v>264</v>
      </c>
      <c r="C88" s="90"/>
      <c r="D88" s="143"/>
      <c r="E88" s="143"/>
      <c r="F88" s="143"/>
      <c r="G88" s="144"/>
      <c r="H88" s="111">
        <f>J88/I88*100</f>
        <v>51.638689048760988</v>
      </c>
      <c r="I88" s="143">
        <f t="shared" ref="I88:Z88" si="347">I8+I21+I32+I56+I65+I74</f>
        <v>7506</v>
      </c>
      <c r="J88" s="143">
        <f t="shared" si="347"/>
        <v>3876</v>
      </c>
      <c r="K88" s="143">
        <f t="shared" si="347"/>
        <v>1980</v>
      </c>
      <c r="L88" s="143">
        <f t="shared" si="347"/>
        <v>526</v>
      </c>
      <c r="M88" s="143">
        <f t="shared" si="347"/>
        <v>1440</v>
      </c>
      <c r="N88" s="143">
        <f t="shared" si="347"/>
        <v>3560</v>
      </c>
      <c r="O88" s="90">
        <f t="shared" si="347"/>
        <v>30</v>
      </c>
      <c r="P88" s="90">
        <f t="shared" si="347"/>
        <v>30</v>
      </c>
      <c r="Q88" s="90">
        <f t="shared" si="347"/>
        <v>30</v>
      </c>
      <c r="R88" s="90">
        <f t="shared" si="347"/>
        <v>30</v>
      </c>
      <c r="S88" s="90">
        <f t="shared" si="347"/>
        <v>28</v>
      </c>
      <c r="T88" s="90">
        <f t="shared" si="347"/>
        <v>28</v>
      </c>
      <c r="U88" s="90">
        <f t="shared" si="347"/>
        <v>28</v>
      </c>
      <c r="V88" s="90">
        <f t="shared" si="347"/>
        <v>28</v>
      </c>
      <c r="W88" s="90">
        <f t="shared" si="347"/>
        <v>28</v>
      </c>
      <c r="X88" s="90">
        <f t="shared" si="347"/>
        <v>28</v>
      </c>
      <c r="Y88" s="90">
        <f t="shared" si="347"/>
        <v>28</v>
      </c>
      <c r="Z88" s="90">
        <f t="shared" si="347"/>
        <v>28</v>
      </c>
    </row>
    <row r="89" spans="1:91">
      <c r="A89" s="145"/>
      <c r="B89" s="146"/>
      <c r="C89" s="90"/>
      <c r="D89" s="578" t="s">
        <v>265</v>
      </c>
      <c r="E89" s="578"/>
      <c r="F89" s="578"/>
      <c r="G89" s="578"/>
      <c r="H89" s="578"/>
      <c r="I89" s="147">
        <f>ROUND(I88/54,1)</f>
        <v>139</v>
      </c>
      <c r="J89" s="147"/>
      <c r="K89" s="147"/>
      <c r="L89" s="147"/>
      <c r="M89" s="92"/>
      <c r="N89" s="147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91">
      <c r="A90" s="139"/>
      <c r="B90" s="148" t="s">
        <v>266</v>
      </c>
      <c r="C90" s="148"/>
      <c r="D90" s="148"/>
      <c r="E90" s="148"/>
      <c r="F90" s="149"/>
      <c r="G90" s="149"/>
      <c r="H90" s="149"/>
      <c r="I90" s="137">
        <f t="shared" ref="I90:N90" si="348">I8+I21+I32+I56+I65+I74</f>
        <v>7506</v>
      </c>
      <c r="J90" s="137">
        <f t="shared" si="348"/>
        <v>3876</v>
      </c>
      <c r="K90" s="137">
        <f t="shared" si="348"/>
        <v>1980</v>
      </c>
      <c r="L90" s="137">
        <f t="shared" si="348"/>
        <v>526</v>
      </c>
      <c r="M90" s="137">
        <f t="shared" si="348"/>
        <v>1440</v>
      </c>
      <c r="N90" s="137">
        <f t="shared" si="348"/>
        <v>3560</v>
      </c>
      <c r="O90" s="137">
        <f t="shared" ref="O90:Z90" si="349">O8+O21+O32+O56+O65</f>
        <v>30</v>
      </c>
      <c r="P90" s="137">
        <f t="shared" si="349"/>
        <v>30</v>
      </c>
      <c r="Q90" s="137">
        <f t="shared" si="349"/>
        <v>30</v>
      </c>
      <c r="R90" s="137">
        <f t="shared" si="349"/>
        <v>30</v>
      </c>
      <c r="S90" s="137">
        <f t="shared" si="349"/>
        <v>28</v>
      </c>
      <c r="T90" s="137">
        <f t="shared" si="349"/>
        <v>28</v>
      </c>
      <c r="U90" s="137">
        <f t="shared" si="349"/>
        <v>28</v>
      </c>
      <c r="V90" s="137">
        <f t="shared" si="349"/>
        <v>28</v>
      </c>
      <c r="W90" s="137">
        <f t="shared" si="349"/>
        <v>21</v>
      </c>
      <c r="X90" s="137">
        <f t="shared" si="349"/>
        <v>25</v>
      </c>
      <c r="Y90" s="137">
        <f t="shared" si="349"/>
        <v>28</v>
      </c>
      <c r="Z90" s="137">
        <f t="shared" si="349"/>
        <v>16</v>
      </c>
      <c r="AB90" s="150">
        <f t="shared" ref="AB90:AM90" si="350">SUM(AB8+AB21+AB32+AB56+AB65+AB74)</f>
        <v>4</v>
      </c>
      <c r="AC90" s="150">
        <f t="shared" si="350"/>
        <v>2</v>
      </c>
      <c r="AD90" s="150">
        <f t="shared" si="350"/>
        <v>5</v>
      </c>
      <c r="AE90" s="150">
        <f t="shared" si="350"/>
        <v>5</v>
      </c>
      <c r="AF90" s="150">
        <f t="shared" si="350"/>
        <v>1</v>
      </c>
      <c r="AG90" s="150">
        <f t="shared" si="350"/>
        <v>2</v>
      </c>
      <c r="AH90" s="150">
        <f t="shared" si="350"/>
        <v>4</v>
      </c>
      <c r="AI90" s="150">
        <f t="shared" si="350"/>
        <v>1</v>
      </c>
      <c r="AJ90" s="150">
        <f t="shared" si="350"/>
        <v>4</v>
      </c>
      <c r="AK90" s="150">
        <f t="shared" si="350"/>
        <v>4</v>
      </c>
      <c r="AL90" s="150">
        <f t="shared" si="350"/>
        <v>1</v>
      </c>
      <c r="AM90" s="150">
        <f t="shared" si="350"/>
        <v>1</v>
      </c>
      <c r="AN90" s="83"/>
      <c r="AO90" s="150">
        <f t="shared" ref="AO90:AZ90" si="351">SUM(AO8+AO21+AO32+AO56+AO65+AO74)</f>
        <v>5</v>
      </c>
      <c r="AP90" s="150">
        <f t="shared" si="351"/>
        <v>4</v>
      </c>
      <c r="AQ90" s="150">
        <f t="shared" si="351"/>
        <v>4</v>
      </c>
      <c r="AR90" s="150">
        <f t="shared" si="351"/>
        <v>3</v>
      </c>
      <c r="AS90" s="150">
        <f t="shared" si="351"/>
        <v>4</v>
      </c>
      <c r="AT90" s="150">
        <f t="shared" si="351"/>
        <v>6</v>
      </c>
      <c r="AU90" s="150">
        <f t="shared" si="351"/>
        <v>3</v>
      </c>
      <c r="AV90" s="150">
        <f t="shared" si="351"/>
        <v>4</v>
      </c>
      <c r="AW90" s="150">
        <f t="shared" si="351"/>
        <v>4</v>
      </c>
      <c r="AX90" s="150">
        <f t="shared" si="351"/>
        <v>3</v>
      </c>
      <c r="AY90" s="150">
        <f t="shared" si="351"/>
        <v>7</v>
      </c>
      <c r="AZ90" s="150">
        <f t="shared" si="351"/>
        <v>6</v>
      </c>
      <c r="BA90" s="83"/>
      <c r="BB90" s="150">
        <f t="shared" ref="BB90:BM90" si="352">SUM(BB8+BB21+BB32+BB56+BB65+BB74)</f>
        <v>0</v>
      </c>
      <c r="BC90" s="150">
        <f t="shared" si="352"/>
        <v>0</v>
      </c>
      <c r="BD90" s="150">
        <f t="shared" si="352"/>
        <v>0</v>
      </c>
      <c r="BE90" s="150">
        <f t="shared" si="352"/>
        <v>0</v>
      </c>
      <c r="BF90" s="150">
        <f t="shared" si="352"/>
        <v>0</v>
      </c>
      <c r="BG90" s="150">
        <f t="shared" si="352"/>
        <v>0</v>
      </c>
      <c r="BH90" s="150">
        <f t="shared" si="352"/>
        <v>1</v>
      </c>
      <c r="BI90" s="150">
        <f t="shared" si="352"/>
        <v>1</v>
      </c>
      <c r="BJ90" s="150">
        <f t="shared" si="352"/>
        <v>1</v>
      </c>
      <c r="BK90" s="150">
        <f t="shared" si="352"/>
        <v>1</v>
      </c>
      <c r="BL90" s="150">
        <f t="shared" si="352"/>
        <v>1</v>
      </c>
      <c r="BM90" s="150">
        <f t="shared" si="352"/>
        <v>1</v>
      </c>
      <c r="BN90" s="83"/>
      <c r="BO90" s="150">
        <f t="shared" ref="BO90:BZ90" si="353">SUM(BO8+BO21+BO32+BO56+BO65+BO74)</f>
        <v>0</v>
      </c>
      <c r="BP90" s="150">
        <f t="shared" si="353"/>
        <v>0</v>
      </c>
      <c r="BQ90" s="150">
        <f t="shared" si="353"/>
        <v>0</v>
      </c>
      <c r="BR90" s="150">
        <f t="shared" si="353"/>
        <v>1</v>
      </c>
      <c r="BS90" s="150">
        <f t="shared" si="353"/>
        <v>0</v>
      </c>
      <c r="BT90" s="150">
        <f t="shared" si="353"/>
        <v>2</v>
      </c>
      <c r="BU90" s="150">
        <f t="shared" si="353"/>
        <v>1</v>
      </c>
      <c r="BV90" s="150">
        <f t="shared" si="353"/>
        <v>1</v>
      </c>
      <c r="BW90" s="150">
        <f t="shared" si="353"/>
        <v>1</v>
      </c>
      <c r="BX90" s="150">
        <f t="shared" si="353"/>
        <v>1</v>
      </c>
      <c r="BY90" s="150">
        <f t="shared" si="353"/>
        <v>1</v>
      </c>
      <c r="BZ90" s="150">
        <f t="shared" si="353"/>
        <v>1</v>
      </c>
      <c r="CB90" s="150">
        <f t="shared" ref="CB90:CM90" si="354">SUM(CB8+CB21+CB32+CB56+CB65+CB74)</f>
        <v>4</v>
      </c>
      <c r="CC90" s="150">
        <f t="shared" si="354"/>
        <v>2</v>
      </c>
      <c r="CD90" s="150">
        <f t="shared" si="354"/>
        <v>8</v>
      </c>
      <c r="CE90" s="150">
        <f t="shared" si="354"/>
        <v>5</v>
      </c>
      <c r="CF90" s="150">
        <f t="shared" si="354"/>
        <v>3</v>
      </c>
      <c r="CG90" s="150">
        <f t="shared" si="354"/>
        <v>0</v>
      </c>
      <c r="CH90" s="150">
        <f t="shared" si="354"/>
        <v>3</v>
      </c>
      <c r="CI90" s="150">
        <f t="shared" si="354"/>
        <v>1</v>
      </c>
      <c r="CJ90" s="150">
        <f t="shared" si="354"/>
        <v>2</v>
      </c>
      <c r="CK90" s="150">
        <f t="shared" si="354"/>
        <v>2</v>
      </c>
      <c r="CL90" s="150">
        <f t="shared" si="354"/>
        <v>0</v>
      </c>
      <c r="CM90" s="150">
        <f t="shared" si="354"/>
        <v>1</v>
      </c>
    </row>
    <row r="91" spans="1:91">
      <c r="A91" s="139"/>
      <c r="B91" s="136" t="s">
        <v>123</v>
      </c>
      <c r="C91" s="83">
        <f>SUM(O91:Z91)</f>
        <v>6</v>
      </c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90"/>
      <c r="O91" s="83">
        <f t="shared" ref="O91:Z91" si="355">BB90</f>
        <v>0</v>
      </c>
      <c r="P91" s="83">
        <f t="shared" si="355"/>
        <v>0</v>
      </c>
      <c r="Q91" s="83">
        <f t="shared" si="355"/>
        <v>0</v>
      </c>
      <c r="R91" s="83">
        <f t="shared" si="355"/>
        <v>0</v>
      </c>
      <c r="S91" s="83">
        <f t="shared" si="355"/>
        <v>0</v>
      </c>
      <c r="T91" s="83">
        <f t="shared" si="355"/>
        <v>0</v>
      </c>
      <c r="U91" s="83">
        <f t="shared" si="355"/>
        <v>1</v>
      </c>
      <c r="V91" s="83">
        <f t="shared" si="355"/>
        <v>1</v>
      </c>
      <c r="W91" s="83">
        <f t="shared" si="355"/>
        <v>1</v>
      </c>
      <c r="X91" s="83">
        <f t="shared" si="355"/>
        <v>1</v>
      </c>
      <c r="Y91" s="83">
        <f t="shared" si="355"/>
        <v>1</v>
      </c>
      <c r="Z91" s="83">
        <f t="shared" si="355"/>
        <v>1</v>
      </c>
    </row>
    <row r="92" spans="1:91">
      <c r="A92" s="139"/>
      <c r="B92" s="136" t="s">
        <v>124</v>
      </c>
      <c r="C92" s="83">
        <f>SUM(O92:Z92)</f>
        <v>9</v>
      </c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90"/>
      <c r="O92" s="83">
        <f t="shared" ref="O92:Z92" si="356">BO90</f>
        <v>0</v>
      </c>
      <c r="P92" s="83">
        <f t="shared" si="356"/>
        <v>0</v>
      </c>
      <c r="Q92" s="83">
        <f t="shared" si="356"/>
        <v>0</v>
      </c>
      <c r="R92" s="83">
        <f t="shared" si="356"/>
        <v>1</v>
      </c>
      <c r="S92" s="83">
        <f t="shared" si="356"/>
        <v>0</v>
      </c>
      <c r="T92" s="83">
        <f t="shared" si="356"/>
        <v>2</v>
      </c>
      <c r="U92" s="83">
        <f t="shared" si="356"/>
        <v>1</v>
      </c>
      <c r="V92" s="83">
        <f t="shared" si="356"/>
        <v>1</v>
      </c>
      <c r="W92" s="83">
        <f t="shared" si="356"/>
        <v>1</v>
      </c>
      <c r="X92" s="83">
        <f t="shared" si="356"/>
        <v>1</v>
      </c>
      <c r="Y92" s="83">
        <f t="shared" si="356"/>
        <v>1</v>
      </c>
      <c r="Z92" s="83">
        <f t="shared" si="356"/>
        <v>1</v>
      </c>
    </row>
    <row r="93" spans="1:91">
      <c r="A93" s="139"/>
      <c r="B93" s="136" t="s">
        <v>267</v>
      </c>
      <c r="C93" s="83">
        <f>SUM(O93:Z93)</f>
        <v>31</v>
      </c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90"/>
      <c r="O93" s="83">
        <f t="shared" ref="O93:Z93" si="357">CB90</f>
        <v>4</v>
      </c>
      <c r="P93" s="83">
        <f t="shared" si="357"/>
        <v>2</v>
      </c>
      <c r="Q93" s="83">
        <f t="shared" si="357"/>
        <v>8</v>
      </c>
      <c r="R93" s="83">
        <f t="shared" si="357"/>
        <v>5</v>
      </c>
      <c r="S93" s="83">
        <f t="shared" si="357"/>
        <v>3</v>
      </c>
      <c r="T93" s="83">
        <f t="shared" si="357"/>
        <v>0</v>
      </c>
      <c r="U93" s="83">
        <f t="shared" si="357"/>
        <v>3</v>
      </c>
      <c r="V93" s="83">
        <f t="shared" si="357"/>
        <v>1</v>
      </c>
      <c r="W93" s="83">
        <f t="shared" si="357"/>
        <v>2</v>
      </c>
      <c r="X93" s="83">
        <f t="shared" si="357"/>
        <v>2</v>
      </c>
      <c r="Y93" s="83">
        <f t="shared" si="357"/>
        <v>0</v>
      </c>
      <c r="Z93" s="83">
        <f t="shared" si="357"/>
        <v>1</v>
      </c>
    </row>
    <row r="94" spans="1:91">
      <c r="A94" s="139"/>
      <c r="B94" s="136" t="s">
        <v>268</v>
      </c>
      <c r="C94" s="83">
        <f>SUM(O94:Z94)</f>
        <v>34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90"/>
      <c r="O94" s="83">
        <f t="shared" ref="O94:Z94" si="358">AB90</f>
        <v>4</v>
      </c>
      <c r="P94" s="83">
        <f t="shared" si="358"/>
        <v>2</v>
      </c>
      <c r="Q94" s="83">
        <f t="shared" si="358"/>
        <v>5</v>
      </c>
      <c r="R94" s="83">
        <f t="shared" si="358"/>
        <v>5</v>
      </c>
      <c r="S94" s="83">
        <f t="shared" si="358"/>
        <v>1</v>
      </c>
      <c r="T94" s="83">
        <f t="shared" si="358"/>
        <v>2</v>
      </c>
      <c r="U94" s="83">
        <f t="shared" si="358"/>
        <v>4</v>
      </c>
      <c r="V94" s="83">
        <f t="shared" si="358"/>
        <v>1</v>
      </c>
      <c r="W94" s="83">
        <f t="shared" si="358"/>
        <v>4</v>
      </c>
      <c r="X94" s="83">
        <f t="shared" si="358"/>
        <v>4</v>
      </c>
      <c r="Y94" s="83">
        <f t="shared" si="358"/>
        <v>1</v>
      </c>
      <c r="Z94" s="83">
        <f t="shared" si="358"/>
        <v>1</v>
      </c>
    </row>
    <row r="95" spans="1:91">
      <c r="A95" s="130"/>
      <c r="B95" s="151" t="s">
        <v>122</v>
      </c>
      <c r="C95" s="152">
        <f>SUM(O95:Z95)</f>
        <v>53</v>
      </c>
      <c r="D95" s="153" t="s">
        <v>269</v>
      </c>
      <c r="E95" s="154"/>
      <c r="F95" s="154"/>
      <c r="G95" s="154"/>
      <c r="H95" s="154"/>
      <c r="I95" s="154"/>
      <c r="J95" s="154"/>
      <c r="K95" s="154"/>
      <c r="L95" s="154"/>
      <c r="M95" s="154"/>
      <c r="N95" s="133"/>
      <c r="O95" s="152">
        <f t="shared" ref="O95:Z95" si="359">AO90</f>
        <v>5</v>
      </c>
      <c r="P95" s="152">
        <f t="shared" si="359"/>
        <v>4</v>
      </c>
      <c r="Q95" s="152">
        <f t="shared" si="359"/>
        <v>4</v>
      </c>
      <c r="R95" s="152">
        <f t="shared" si="359"/>
        <v>3</v>
      </c>
      <c r="S95" s="152">
        <f t="shared" si="359"/>
        <v>4</v>
      </c>
      <c r="T95" s="152">
        <f t="shared" si="359"/>
        <v>6</v>
      </c>
      <c r="U95" s="152">
        <f t="shared" si="359"/>
        <v>3</v>
      </c>
      <c r="V95" s="152">
        <f t="shared" si="359"/>
        <v>4</v>
      </c>
      <c r="W95" s="152">
        <f t="shared" si="359"/>
        <v>4</v>
      </c>
      <c r="X95" s="152">
        <f t="shared" si="359"/>
        <v>3</v>
      </c>
      <c r="Y95" s="152">
        <f t="shared" si="359"/>
        <v>7</v>
      </c>
      <c r="Z95" s="152">
        <f t="shared" si="359"/>
        <v>6</v>
      </c>
    </row>
    <row r="96" spans="1:91">
      <c r="A96" s="155"/>
      <c r="B96" s="579" t="s">
        <v>270</v>
      </c>
      <c r="C96" s="579"/>
      <c r="D96" s="579"/>
      <c r="E96" s="580" t="s">
        <v>271</v>
      </c>
      <c r="F96" s="580"/>
      <c r="G96" s="580"/>
      <c r="H96" s="580"/>
      <c r="I96" s="580"/>
      <c r="J96" s="580"/>
      <c r="K96" s="580"/>
      <c r="L96" s="580"/>
      <c r="M96" s="575" t="s">
        <v>272</v>
      </c>
      <c r="N96" s="575"/>
      <c r="O96" s="575"/>
      <c r="P96" s="575"/>
      <c r="Q96" s="575"/>
      <c r="R96" s="575"/>
      <c r="S96" s="575"/>
      <c r="T96" s="156" t="s">
        <v>273</v>
      </c>
      <c r="U96" s="575" t="s">
        <v>274</v>
      </c>
      <c r="V96" s="575"/>
      <c r="W96" s="575"/>
      <c r="X96" s="575"/>
      <c r="Y96" s="575"/>
      <c r="Z96" s="575"/>
    </row>
    <row r="97" spans="1:26">
      <c r="A97" s="157"/>
      <c r="B97" s="158" t="s">
        <v>275</v>
      </c>
      <c r="C97" s="159" t="s">
        <v>273</v>
      </c>
      <c r="D97" s="160" t="s">
        <v>276</v>
      </c>
      <c r="E97" s="576" t="s">
        <v>275</v>
      </c>
      <c r="F97" s="576"/>
      <c r="G97" s="576"/>
      <c r="H97" s="576"/>
      <c r="I97" s="576"/>
      <c r="J97" s="576"/>
      <c r="K97" s="159" t="s">
        <v>273</v>
      </c>
      <c r="L97" s="160" t="s">
        <v>276</v>
      </c>
      <c r="M97" s="577" t="s">
        <v>277</v>
      </c>
      <c r="N97" s="577"/>
      <c r="O97" s="577"/>
      <c r="P97" s="577"/>
      <c r="Q97" s="577"/>
      <c r="R97" s="577"/>
      <c r="S97" s="577"/>
      <c r="T97" s="161"/>
      <c r="U97" s="573" t="s">
        <v>278</v>
      </c>
      <c r="V97" s="573"/>
      <c r="W97" s="573"/>
      <c r="X97" s="573"/>
      <c r="Y97" s="573"/>
      <c r="Z97" s="573"/>
    </row>
    <row r="98" spans="1:26">
      <c r="A98" s="155"/>
      <c r="B98" s="136" t="s">
        <v>261</v>
      </c>
      <c r="C98" s="87">
        <v>4</v>
      </c>
      <c r="D98" s="162">
        <v>1</v>
      </c>
      <c r="E98" s="572" t="s">
        <v>263</v>
      </c>
      <c r="F98" s="572"/>
      <c r="G98" s="572"/>
      <c r="H98" s="572"/>
      <c r="I98" s="572"/>
      <c r="J98" s="572"/>
      <c r="K98" s="93">
        <v>6</v>
      </c>
      <c r="L98" s="163">
        <v>4</v>
      </c>
      <c r="M98" s="75"/>
      <c r="N98" s="75"/>
      <c r="O98" s="75"/>
      <c r="P98" s="75"/>
      <c r="Q98" s="75"/>
      <c r="R98" s="75"/>
      <c r="S98" s="75"/>
      <c r="T98" s="164"/>
      <c r="X98" t="s">
        <v>279</v>
      </c>
    </row>
    <row r="99" spans="1:26">
      <c r="A99" s="155"/>
      <c r="B99" s="136" t="s">
        <v>262</v>
      </c>
      <c r="C99" s="87">
        <v>4</v>
      </c>
      <c r="D99" s="162">
        <v>2</v>
      </c>
      <c r="E99" s="572" t="s">
        <v>0</v>
      </c>
      <c r="F99" s="572"/>
      <c r="G99" s="572"/>
      <c r="H99" s="572"/>
      <c r="I99" s="572"/>
      <c r="J99" s="572"/>
      <c r="K99" s="87" t="s">
        <v>0</v>
      </c>
      <c r="L99" s="165" t="s">
        <v>0</v>
      </c>
      <c r="M99" s="571" t="s">
        <v>0</v>
      </c>
      <c r="N99" s="571"/>
      <c r="O99" s="571"/>
      <c r="P99" s="571"/>
      <c r="Q99" s="571"/>
      <c r="R99" s="571"/>
      <c r="S99" s="571"/>
      <c r="T99" s="166" t="s">
        <v>0</v>
      </c>
      <c r="U99" s="571" t="s">
        <v>280</v>
      </c>
      <c r="V99" s="571"/>
      <c r="W99" s="571"/>
      <c r="X99" s="571"/>
      <c r="Y99" s="571"/>
      <c r="Z99" s="571"/>
    </row>
    <row r="100" spans="1:26">
      <c r="A100" s="130"/>
      <c r="B100" s="151" t="s">
        <v>281</v>
      </c>
      <c r="C100" s="167">
        <v>2</v>
      </c>
      <c r="D100" s="168">
        <v>3</v>
      </c>
      <c r="E100" s="576" t="s">
        <v>0</v>
      </c>
      <c r="F100" s="576"/>
      <c r="G100" s="576"/>
      <c r="H100" s="576"/>
      <c r="I100" s="576"/>
      <c r="J100" s="576"/>
      <c r="K100" s="167" t="s">
        <v>0</v>
      </c>
      <c r="L100" s="169"/>
      <c r="M100" s="170"/>
      <c r="N100" s="170"/>
      <c r="O100" s="170"/>
      <c r="P100" s="170"/>
      <c r="Q100" s="170"/>
      <c r="R100" s="170"/>
      <c r="S100" s="170"/>
      <c r="T100" s="171"/>
      <c r="U100" s="573" t="s">
        <v>282</v>
      </c>
      <c r="V100" s="573"/>
      <c r="W100" s="573"/>
      <c r="X100" s="573"/>
      <c r="Y100" s="573"/>
      <c r="Z100" s="573"/>
    </row>
    <row r="102" spans="1:26">
      <c r="B102" s="172" t="s">
        <v>283</v>
      </c>
      <c r="C102" t="s">
        <v>284</v>
      </c>
    </row>
    <row r="103" spans="1:26">
      <c r="D103" s="82" t="s">
        <v>285</v>
      </c>
    </row>
    <row r="104" spans="1:26">
      <c r="C104" t="s">
        <v>286</v>
      </c>
    </row>
    <row r="105" spans="1:26">
      <c r="D105" s="82" t="s">
        <v>287</v>
      </c>
    </row>
    <row r="107" spans="1:26">
      <c r="B107" s="571" t="s">
        <v>288</v>
      </c>
      <c r="C107" s="571"/>
      <c r="D107" s="571"/>
      <c r="E107" s="571"/>
      <c r="F107" s="571"/>
      <c r="G107" s="571"/>
      <c r="H107" s="571"/>
      <c r="L107" s="75" t="s">
        <v>289</v>
      </c>
      <c r="M107" s="75"/>
      <c r="N107" s="75"/>
    </row>
    <row r="109" spans="1:26">
      <c r="B109" s="571" t="s">
        <v>290</v>
      </c>
      <c r="C109" s="571"/>
      <c r="D109" s="571"/>
      <c r="E109" s="75"/>
      <c r="F109" s="75"/>
      <c r="G109" s="75"/>
      <c r="H109" s="75"/>
      <c r="L109" t="s">
        <v>291</v>
      </c>
    </row>
    <row r="111" spans="1:26">
      <c r="B111" s="571" t="s">
        <v>292</v>
      </c>
      <c r="C111" s="571"/>
      <c r="D111" s="571"/>
      <c r="E111" s="571"/>
      <c r="F111" s="571"/>
      <c r="G111" s="571"/>
      <c r="H111" s="571"/>
      <c r="L111" t="s">
        <v>293</v>
      </c>
    </row>
  </sheetData>
  <sheetProtection selectLockedCells="1" selectUnlockedCells="1"/>
  <mergeCells count="37">
    <mergeCell ref="U3:W3"/>
    <mergeCell ref="X3:Z3"/>
    <mergeCell ref="BB5:BM5"/>
    <mergeCell ref="B1:Z1"/>
    <mergeCell ref="C2:G2"/>
    <mergeCell ref="H2:N2"/>
    <mergeCell ref="O2:Z2"/>
    <mergeCell ref="H3:H6"/>
    <mergeCell ref="O3:Q3"/>
    <mergeCell ref="R3:T3"/>
    <mergeCell ref="CB5:CM5"/>
    <mergeCell ref="AB6:AM6"/>
    <mergeCell ref="AO6:AZ6"/>
    <mergeCell ref="BB6:BM6"/>
    <mergeCell ref="BO6:BZ6"/>
    <mergeCell ref="AB5:AM5"/>
    <mergeCell ref="AO5:AZ5"/>
    <mergeCell ref="CB6:CM6"/>
    <mergeCell ref="U100:Z100"/>
    <mergeCell ref="BO5:BZ5"/>
    <mergeCell ref="O5:Z5"/>
    <mergeCell ref="U96:Z96"/>
    <mergeCell ref="E97:J97"/>
    <mergeCell ref="M97:S97"/>
    <mergeCell ref="U99:Z99"/>
    <mergeCell ref="U97:Z97"/>
    <mergeCell ref="M99:S99"/>
    <mergeCell ref="E100:J100"/>
    <mergeCell ref="D89:H89"/>
    <mergeCell ref="B96:D96"/>
    <mergeCell ref="E96:L96"/>
    <mergeCell ref="M96:S96"/>
    <mergeCell ref="B107:H107"/>
    <mergeCell ref="B109:D109"/>
    <mergeCell ref="B111:H111"/>
    <mergeCell ref="E98:J98"/>
    <mergeCell ref="E99:J99"/>
  </mergeCells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7</vt:i4>
      </vt:variant>
    </vt:vector>
  </HeadingPairs>
  <TitlesOfParts>
    <vt:vector size="13" baseType="lpstr">
      <vt:lpstr>K_PGS_01 (3)</vt:lpstr>
      <vt:lpstr>K_PGS_03</vt:lpstr>
      <vt:lpstr>Титульний аркуш</vt:lpstr>
      <vt:lpstr>Навчальний план</vt:lpstr>
      <vt:lpstr>Лист1</vt:lpstr>
      <vt:lpstr>RUPpgs03_з триместрами</vt:lpstr>
      <vt:lpstr>'RUPpgs03_з триместрами'!Excel_BuiltIn__FilterDatabase</vt:lpstr>
      <vt:lpstr>'Навчальний план'!Excel_BuiltIn__FilterDatabase</vt:lpstr>
      <vt:lpstr>'Навчальний план'!Заголовки_для_друку</vt:lpstr>
      <vt:lpstr>'K_PGS_01 (3)'!Область_друку</vt:lpstr>
      <vt:lpstr>K_PGS_03!Область_друку</vt:lpstr>
      <vt:lpstr>'Навчальний план'!Область_друку</vt:lpstr>
      <vt:lpstr>'Титульний аркуш'!Область_друку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УУННІ</cp:lastModifiedBy>
  <cp:lastPrinted>2021-07-28T13:44:59Z</cp:lastPrinted>
  <dcterms:created xsi:type="dcterms:W3CDTF">2020-03-02T12:13:18Z</dcterms:created>
  <dcterms:modified xsi:type="dcterms:W3CDTF">2025-09-02T06:39:22Z</dcterms:modified>
</cp:coreProperties>
</file>