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енна" sheetId="1" r:id="rId1"/>
    <sheet name="Діаграми" sheetId="4" r:id="rId2"/>
  </sheets>
  <definedNames>
    <definedName name="_xlnm.Print_Area" localSheetId="0">Денна!$A$110:$S$143</definedName>
    <definedName name="_xlnm.Print_Area" localSheetId="1">Діаграми!$E$195:$R$218</definedName>
  </definedNames>
  <calcPr calcId="125725"/>
</workbook>
</file>

<file path=xl/calcChain.xml><?xml version="1.0" encoding="utf-8"?>
<calcChain xmlns="http://schemas.openxmlformats.org/spreadsheetml/2006/main">
  <c r="L235" i="1"/>
  <c r="L33"/>
  <c r="N141"/>
  <c r="O141"/>
  <c r="P141"/>
  <c r="P105"/>
  <c r="P70"/>
  <c r="M206"/>
  <c r="H206"/>
  <c r="K32"/>
  <c r="C32"/>
  <c r="F32"/>
  <c r="G32"/>
  <c r="I32"/>
  <c r="J32"/>
  <c r="L32"/>
  <c r="N32"/>
  <c r="O32"/>
  <c r="P32"/>
  <c r="F214"/>
  <c r="G214"/>
  <c r="I214"/>
  <c r="J214"/>
  <c r="K214"/>
  <c r="L214"/>
  <c r="N214"/>
  <c r="O214"/>
  <c r="P214"/>
  <c r="G177"/>
  <c r="F177"/>
  <c r="I177"/>
  <c r="J177"/>
  <c r="K177"/>
  <c r="L177"/>
  <c r="N177"/>
  <c r="F141"/>
  <c r="G141"/>
  <c r="I141"/>
  <c r="J141"/>
  <c r="K141"/>
  <c r="L141"/>
  <c r="C105"/>
  <c r="F105"/>
  <c r="I105"/>
  <c r="J105"/>
  <c r="K105"/>
  <c r="L105"/>
  <c r="I70"/>
  <c r="J70"/>
  <c r="K70"/>
  <c r="L70"/>
  <c r="H69"/>
  <c r="M199"/>
  <c r="H199"/>
  <c r="M161"/>
  <c r="H161"/>
  <c r="M89"/>
  <c r="H89"/>
  <c r="M54"/>
  <c r="H54"/>
  <c r="M16"/>
  <c r="H16"/>
  <c r="M125"/>
  <c r="H125"/>
  <c r="M213"/>
  <c r="H213"/>
  <c r="M175"/>
  <c r="M176"/>
  <c r="H175"/>
  <c r="H176"/>
  <c r="E175"/>
  <c r="E176"/>
  <c r="D175"/>
  <c r="R175" s="1"/>
  <c r="D176"/>
  <c r="R176" s="1"/>
  <c r="B175"/>
  <c r="B176"/>
  <c r="M139"/>
  <c r="M140"/>
  <c r="H139"/>
  <c r="H140"/>
  <c r="E139"/>
  <c r="D139" s="1"/>
  <c r="R139" s="1"/>
  <c r="M103"/>
  <c r="M104"/>
  <c r="H103"/>
  <c r="H104"/>
  <c r="E103"/>
  <c r="E104"/>
  <c r="D103"/>
  <c r="R103" s="1"/>
  <c r="D104"/>
  <c r="R104" s="1"/>
  <c r="B103"/>
  <c r="B104"/>
  <c r="M68"/>
  <c r="M69"/>
  <c r="H68"/>
  <c r="E68" s="1"/>
  <c r="D68" s="1"/>
  <c r="M30"/>
  <c r="M31"/>
  <c r="H30"/>
  <c r="E30" s="1"/>
  <c r="D30" s="1"/>
  <c r="H31"/>
  <c r="E31" s="1"/>
  <c r="D31" s="1"/>
  <c r="P234"/>
  <c r="O234"/>
  <c r="N234"/>
  <c r="L234"/>
  <c r="K234"/>
  <c r="J234"/>
  <c r="I234"/>
  <c r="G234"/>
  <c r="F234"/>
  <c r="C234"/>
  <c r="M233"/>
  <c r="H233"/>
  <c r="M232"/>
  <c r="H232"/>
  <c r="M231"/>
  <c r="H231"/>
  <c r="M230"/>
  <c r="H230"/>
  <c r="M229"/>
  <c r="H229"/>
  <c r="C214"/>
  <c r="M212"/>
  <c r="H212"/>
  <c r="M211"/>
  <c r="H211"/>
  <c r="M210"/>
  <c r="H210"/>
  <c r="M209"/>
  <c r="H209"/>
  <c r="M208"/>
  <c r="H208"/>
  <c r="M207"/>
  <c r="H207"/>
  <c r="M205"/>
  <c r="H205"/>
  <c r="M204"/>
  <c r="H204"/>
  <c r="M203"/>
  <c r="H203"/>
  <c r="M202"/>
  <c r="H202"/>
  <c r="M201"/>
  <c r="H201"/>
  <c r="M200"/>
  <c r="H200"/>
  <c r="M198"/>
  <c r="H198"/>
  <c r="M197"/>
  <c r="H197"/>
  <c r="M196"/>
  <c r="H196"/>
  <c r="M195"/>
  <c r="H195"/>
  <c r="M194"/>
  <c r="H194"/>
  <c r="M193"/>
  <c r="H193"/>
  <c r="M192"/>
  <c r="H192"/>
  <c r="P177"/>
  <c r="O177"/>
  <c r="C177"/>
  <c r="M174"/>
  <c r="H174"/>
  <c r="M173"/>
  <c r="H173"/>
  <c r="M172"/>
  <c r="H172"/>
  <c r="M171"/>
  <c r="H171"/>
  <c r="M170"/>
  <c r="H170"/>
  <c r="M169"/>
  <c r="H169"/>
  <c r="M168"/>
  <c r="H168"/>
  <c r="M167"/>
  <c r="H167"/>
  <c r="M166"/>
  <c r="H166"/>
  <c r="M165"/>
  <c r="H165"/>
  <c r="M164"/>
  <c r="H164"/>
  <c r="M163"/>
  <c r="H163"/>
  <c r="M162"/>
  <c r="H162"/>
  <c r="M160"/>
  <c r="H160"/>
  <c r="M159"/>
  <c r="H159"/>
  <c r="M158"/>
  <c r="H158"/>
  <c r="M157"/>
  <c r="H157"/>
  <c r="M156"/>
  <c r="H156"/>
  <c r="M155"/>
  <c r="H155"/>
  <c r="M154"/>
  <c r="H154"/>
  <c r="C141"/>
  <c r="M138"/>
  <c r="H138"/>
  <c r="M137"/>
  <c r="H137"/>
  <c r="M136"/>
  <c r="H136"/>
  <c r="M135"/>
  <c r="H135"/>
  <c r="M134"/>
  <c r="H134"/>
  <c r="M133"/>
  <c r="H133"/>
  <c r="M132"/>
  <c r="H132"/>
  <c r="M131"/>
  <c r="H131"/>
  <c r="M130"/>
  <c r="H130"/>
  <c r="M129"/>
  <c r="H129"/>
  <c r="M128"/>
  <c r="H128"/>
  <c r="M127"/>
  <c r="H127"/>
  <c r="M126"/>
  <c r="H126"/>
  <c r="M124"/>
  <c r="H124"/>
  <c r="M123"/>
  <c r="H123"/>
  <c r="M122"/>
  <c r="H122"/>
  <c r="M121"/>
  <c r="H121"/>
  <c r="M120"/>
  <c r="H120"/>
  <c r="M119"/>
  <c r="H119"/>
  <c r="M118"/>
  <c r="H118"/>
  <c r="O105"/>
  <c r="N105"/>
  <c r="G105"/>
  <c r="M102"/>
  <c r="H102"/>
  <c r="M101"/>
  <c r="H101"/>
  <c r="M100"/>
  <c r="H100"/>
  <c r="M99"/>
  <c r="H99"/>
  <c r="M98"/>
  <c r="H98"/>
  <c r="M97"/>
  <c r="H97"/>
  <c r="M96"/>
  <c r="H96"/>
  <c r="M95"/>
  <c r="H95"/>
  <c r="M94"/>
  <c r="H94"/>
  <c r="M93"/>
  <c r="H93"/>
  <c r="M92"/>
  <c r="H92"/>
  <c r="M91"/>
  <c r="H91"/>
  <c r="M90"/>
  <c r="H90"/>
  <c r="M88"/>
  <c r="H88"/>
  <c r="M87"/>
  <c r="H87"/>
  <c r="M86"/>
  <c r="H86"/>
  <c r="M85"/>
  <c r="H85"/>
  <c r="M84"/>
  <c r="H84"/>
  <c r="M83"/>
  <c r="H83"/>
  <c r="M82"/>
  <c r="H82"/>
  <c r="O70"/>
  <c r="N70"/>
  <c r="G70"/>
  <c r="F70"/>
  <c r="C70"/>
  <c r="M67"/>
  <c r="H67"/>
  <c r="M66"/>
  <c r="H66"/>
  <c r="M65"/>
  <c r="H65"/>
  <c r="M64"/>
  <c r="H64"/>
  <c r="M63"/>
  <c r="H63"/>
  <c r="M62"/>
  <c r="H62"/>
  <c r="M61"/>
  <c r="H61"/>
  <c r="M60"/>
  <c r="H60"/>
  <c r="M59"/>
  <c r="H59"/>
  <c r="M58"/>
  <c r="H58"/>
  <c r="M57"/>
  <c r="H57"/>
  <c r="M56"/>
  <c r="H56"/>
  <c r="M55"/>
  <c r="H55"/>
  <c r="M53"/>
  <c r="H53"/>
  <c r="M52"/>
  <c r="H52"/>
  <c r="M51"/>
  <c r="H51"/>
  <c r="M50"/>
  <c r="H50"/>
  <c r="M49"/>
  <c r="H49"/>
  <c r="M48"/>
  <c r="H48"/>
  <c r="M47"/>
  <c r="H47"/>
  <c r="M29"/>
  <c r="H29"/>
  <c r="M28"/>
  <c r="H28"/>
  <c r="M27"/>
  <c r="H27"/>
  <c r="M26"/>
  <c r="H26"/>
  <c r="M25"/>
  <c r="H25"/>
  <c r="M24"/>
  <c r="H24"/>
  <c r="M23"/>
  <c r="H23"/>
  <c r="M22"/>
  <c r="H22"/>
  <c r="M21"/>
  <c r="H21"/>
  <c r="M20"/>
  <c r="H20"/>
  <c r="M19"/>
  <c r="H19"/>
  <c r="M18"/>
  <c r="H18"/>
  <c r="M17"/>
  <c r="H17"/>
  <c r="M15"/>
  <c r="H15"/>
  <c r="M14"/>
  <c r="H14"/>
  <c r="M13"/>
  <c r="H13"/>
  <c r="M12"/>
  <c r="H12"/>
  <c r="M11"/>
  <c r="H11"/>
  <c r="M10"/>
  <c r="H10"/>
  <c r="M9"/>
  <c r="H9"/>
  <c r="R31" l="1"/>
  <c r="B31"/>
  <c r="R30"/>
  <c r="B30"/>
  <c r="E206"/>
  <c r="D206" s="1"/>
  <c r="R206" s="1"/>
  <c r="M214"/>
  <c r="E214" s="1"/>
  <c r="D214" s="1"/>
  <c r="B206"/>
  <c r="M70"/>
  <c r="M177"/>
  <c r="M105"/>
  <c r="M32"/>
  <c r="H32"/>
  <c r="H214"/>
  <c r="H177"/>
  <c r="E140"/>
  <c r="D140" s="1"/>
  <c r="R140" s="1"/>
  <c r="H141"/>
  <c r="H105"/>
  <c r="H70"/>
  <c r="R68"/>
  <c r="B68"/>
  <c r="E69"/>
  <c r="D69" s="1"/>
  <c r="R69" s="1"/>
  <c r="E21"/>
  <c r="D21" s="1"/>
  <c r="R21" s="1"/>
  <c r="E160"/>
  <c r="D160" s="1"/>
  <c r="Q160" s="1"/>
  <c r="E211"/>
  <c r="D211" s="1"/>
  <c r="Q211" s="1"/>
  <c r="E199"/>
  <c r="D199" s="1"/>
  <c r="Q199" s="1"/>
  <c r="E161"/>
  <c r="D161" s="1"/>
  <c r="E95"/>
  <c r="D95" s="1"/>
  <c r="R95" s="1"/>
  <c r="E89"/>
  <c r="D89" s="1"/>
  <c r="E130"/>
  <c r="D130" s="1"/>
  <c r="R130" s="1"/>
  <c r="E54"/>
  <c r="D54" s="1"/>
  <c r="B54" s="1"/>
  <c r="E156"/>
  <c r="D156" s="1"/>
  <c r="R156" s="1"/>
  <c r="E158"/>
  <c r="D158" s="1"/>
  <c r="Q158" s="1"/>
  <c r="E120"/>
  <c r="D120" s="1"/>
  <c r="R120" s="1"/>
  <c r="E16"/>
  <c r="D16" s="1"/>
  <c r="B16" s="1"/>
  <c r="E10"/>
  <c r="D10" s="1"/>
  <c r="B10" s="1"/>
  <c r="E193"/>
  <c r="D193" s="1"/>
  <c r="Q193" s="1"/>
  <c r="E202"/>
  <c r="D202" s="1"/>
  <c r="B202" s="1"/>
  <c r="E204"/>
  <c r="D204" s="1"/>
  <c r="Q204" s="1"/>
  <c r="E207"/>
  <c r="D207" s="1"/>
  <c r="Q207" s="1"/>
  <c r="E209"/>
  <c r="D209" s="1"/>
  <c r="R209" s="1"/>
  <c r="E213"/>
  <c r="D213" s="1"/>
  <c r="B213" s="1"/>
  <c r="E29"/>
  <c r="D29" s="1"/>
  <c r="R29" s="1"/>
  <c r="E56"/>
  <c r="D56" s="1"/>
  <c r="B56" s="1"/>
  <c r="E169"/>
  <c r="D169" s="1"/>
  <c r="Q169" s="1"/>
  <c r="E171"/>
  <c r="D171" s="1"/>
  <c r="R171" s="1"/>
  <c r="E173"/>
  <c r="D173" s="1"/>
  <c r="B173" s="1"/>
  <c r="E125"/>
  <c r="D125" s="1"/>
  <c r="B125" s="1"/>
  <c r="E25"/>
  <c r="D25" s="1"/>
  <c r="B25" s="1"/>
  <c r="E96"/>
  <c r="D96" s="1"/>
  <c r="Q96" s="1"/>
  <c r="E97"/>
  <c r="D97" s="1"/>
  <c r="R97" s="1"/>
  <c r="E101"/>
  <c r="D101" s="1"/>
  <c r="R101" s="1"/>
  <c r="E102"/>
  <c r="D102" s="1"/>
  <c r="B102" s="1"/>
  <c r="E131"/>
  <c r="D131" s="1"/>
  <c r="R131" s="1"/>
  <c r="E134"/>
  <c r="D134" s="1"/>
  <c r="Q134" s="1"/>
  <c r="E136"/>
  <c r="D136" s="1"/>
  <c r="Q136" s="1"/>
  <c r="E138"/>
  <c r="D138" s="1"/>
  <c r="B138" s="1"/>
  <c r="E230"/>
  <c r="D230" s="1"/>
  <c r="B230" s="1"/>
  <c r="E232"/>
  <c r="D232" s="1"/>
  <c r="B232" s="1"/>
  <c r="B139"/>
  <c r="R125"/>
  <c r="E27"/>
  <c r="D27" s="1"/>
  <c r="Q27" s="1"/>
  <c r="E51"/>
  <c r="D51" s="1"/>
  <c r="B51" s="1"/>
  <c r="Q176"/>
  <c r="B140"/>
  <c r="Q104"/>
  <c r="Q31"/>
  <c r="E49"/>
  <c r="D49" s="1"/>
  <c r="B49" s="1"/>
  <c r="E11"/>
  <c r="D11" s="1"/>
  <c r="R11" s="1"/>
  <c r="E121"/>
  <c r="D121" s="1"/>
  <c r="R121" s="1"/>
  <c r="E85"/>
  <c r="D85" s="1"/>
  <c r="R85" s="1"/>
  <c r="E12"/>
  <c r="D12" s="1"/>
  <c r="B12" s="1"/>
  <c r="E99"/>
  <c r="D99" s="1"/>
  <c r="R99" s="1"/>
  <c r="E64"/>
  <c r="D64" s="1"/>
  <c r="R64" s="1"/>
  <c r="Q175"/>
  <c r="Q139"/>
  <c r="Q103"/>
  <c r="Q68"/>
  <c r="Q30"/>
  <c r="E132"/>
  <c r="D132" s="1"/>
  <c r="B132" s="1"/>
  <c r="E119"/>
  <c r="D119" s="1"/>
  <c r="R119" s="1"/>
  <c r="E52"/>
  <c r="D52" s="1"/>
  <c r="B52" s="1"/>
  <c r="H234"/>
  <c r="E195"/>
  <c r="D195" s="1"/>
  <c r="B195" s="1"/>
  <c r="E197"/>
  <c r="D197" s="1"/>
  <c r="R197" s="1"/>
  <c r="E200"/>
  <c r="D200" s="1"/>
  <c r="Q200" s="1"/>
  <c r="E163"/>
  <c r="D163" s="1"/>
  <c r="R163" s="1"/>
  <c r="E165"/>
  <c r="D165" s="1"/>
  <c r="Q165" s="1"/>
  <c r="E167"/>
  <c r="D167" s="1"/>
  <c r="Q167" s="1"/>
  <c r="E122"/>
  <c r="D122" s="1"/>
  <c r="B122" s="1"/>
  <c r="E123"/>
  <c r="D123" s="1"/>
  <c r="B123" s="1"/>
  <c r="E126"/>
  <c r="D126" s="1"/>
  <c r="R126" s="1"/>
  <c r="E128"/>
  <c r="D128" s="1"/>
  <c r="R128" s="1"/>
  <c r="E129"/>
  <c r="D129" s="1"/>
  <c r="E91"/>
  <c r="D91" s="1"/>
  <c r="R91" s="1"/>
  <c r="E93"/>
  <c r="D93" s="1"/>
  <c r="R93" s="1"/>
  <c r="E94"/>
  <c r="D94" s="1"/>
  <c r="R94" s="1"/>
  <c r="E58"/>
  <c r="D58" s="1"/>
  <c r="Q58" s="1"/>
  <c r="E60"/>
  <c r="D60" s="1"/>
  <c r="B60" s="1"/>
  <c r="E14"/>
  <c r="D14" s="1"/>
  <c r="Q14" s="1"/>
  <c r="E17"/>
  <c r="D17" s="1"/>
  <c r="B17" s="1"/>
  <c r="E20"/>
  <c r="D20" s="1"/>
  <c r="R20" s="1"/>
  <c r="E19"/>
  <c r="D19" s="1"/>
  <c r="Q19" s="1"/>
  <c r="E23"/>
  <c r="D23" s="1"/>
  <c r="Q23" s="1"/>
  <c r="E47"/>
  <c r="D47" s="1"/>
  <c r="Q47" s="1"/>
  <c r="E53"/>
  <c r="D53" s="1"/>
  <c r="Q53" s="1"/>
  <c r="E62"/>
  <c r="D62" s="1"/>
  <c r="Q62" s="1"/>
  <c r="E66"/>
  <c r="D66" s="1"/>
  <c r="Q66" s="1"/>
  <c r="E83"/>
  <c r="D83" s="1"/>
  <c r="Q83" s="1"/>
  <c r="E87"/>
  <c r="D87" s="1"/>
  <c r="R87" s="1"/>
  <c r="E88"/>
  <c r="D88" s="1"/>
  <c r="Q88" s="1"/>
  <c r="E90"/>
  <c r="D90" s="1"/>
  <c r="R90" s="1"/>
  <c r="E92"/>
  <c r="D92" s="1"/>
  <c r="R92" s="1"/>
  <c r="E98"/>
  <c r="D98" s="1"/>
  <c r="R98" s="1"/>
  <c r="E100"/>
  <c r="D100" s="1"/>
  <c r="R100" s="1"/>
  <c r="E124"/>
  <c r="D124" s="1"/>
  <c r="R124" s="1"/>
  <c r="E127"/>
  <c r="D127" s="1"/>
  <c r="R127" s="1"/>
  <c r="E154"/>
  <c r="D154" s="1"/>
  <c r="Q209"/>
  <c r="Q64"/>
  <c r="E118"/>
  <c r="D118" s="1"/>
  <c r="B204"/>
  <c r="E9"/>
  <c r="E13"/>
  <c r="D13" s="1"/>
  <c r="E15"/>
  <c r="D15" s="1"/>
  <c r="E18"/>
  <c r="D18" s="1"/>
  <c r="E22"/>
  <c r="D22" s="1"/>
  <c r="E24"/>
  <c r="D24" s="1"/>
  <c r="E26"/>
  <c r="D26" s="1"/>
  <c r="E28"/>
  <c r="D28" s="1"/>
  <c r="Q28" s="1"/>
  <c r="E48"/>
  <c r="D48" s="1"/>
  <c r="E50"/>
  <c r="D50" s="1"/>
  <c r="E55"/>
  <c r="D55" s="1"/>
  <c r="Q55" s="1"/>
  <c r="E57"/>
  <c r="D57" s="1"/>
  <c r="E59"/>
  <c r="D59" s="1"/>
  <c r="B59" s="1"/>
  <c r="E61"/>
  <c r="D61" s="1"/>
  <c r="E63"/>
  <c r="D63" s="1"/>
  <c r="Q63" s="1"/>
  <c r="E65"/>
  <c r="D65" s="1"/>
  <c r="E67"/>
  <c r="D67" s="1"/>
  <c r="E82"/>
  <c r="E84"/>
  <c r="D84" s="1"/>
  <c r="Q84" s="1"/>
  <c r="E86"/>
  <c r="D86" s="1"/>
  <c r="Q173"/>
  <c r="R173"/>
  <c r="R211"/>
  <c r="E133"/>
  <c r="D133" s="1"/>
  <c r="E135"/>
  <c r="D135" s="1"/>
  <c r="Q135" s="1"/>
  <c r="E137"/>
  <c r="D137" s="1"/>
  <c r="Q137" s="1"/>
  <c r="M141"/>
  <c r="E155"/>
  <c r="D155" s="1"/>
  <c r="Q155" s="1"/>
  <c r="E157"/>
  <c r="D157" s="1"/>
  <c r="Q157" s="1"/>
  <c r="E159"/>
  <c r="D159" s="1"/>
  <c r="E162"/>
  <c r="D162" s="1"/>
  <c r="Q162" s="1"/>
  <c r="E164"/>
  <c r="D164" s="1"/>
  <c r="Q164" s="1"/>
  <c r="E166"/>
  <c r="D166" s="1"/>
  <c r="Q166" s="1"/>
  <c r="E168"/>
  <c r="D168" s="1"/>
  <c r="E170"/>
  <c r="D170" s="1"/>
  <c r="Q170" s="1"/>
  <c r="E172"/>
  <c r="D172" s="1"/>
  <c r="Q172" s="1"/>
  <c r="E174"/>
  <c r="D174" s="1"/>
  <c r="Q174" s="1"/>
  <c r="E192"/>
  <c r="E194"/>
  <c r="D194" s="1"/>
  <c r="Q194" s="1"/>
  <c r="E196"/>
  <c r="D196" s="1"/>
  <c r="E198"/>
  <c r="D198" s="1"/>
  <c r="Q198" s="1"/>
  <c r="E201"/>
  <c r="D201" s="1"/>
  <c r="Q201" s="1"/>
  <c r="E203"/>
  <c r="D203" s="1"/>
  <c r="Q203" s="1"/>
  <c r="E205"/>
  <c r="D205" s="1"/>
  <c r="E208"/>
  <c r="D208" s="1"/>
  <c r="Q208" s="1"/>
  <c r="E210"/>
  <c r="D210" s="1"/>
  <c r="Q210" s="1"/>
  <c r="E212"/>
  <c r="D212" s="1"/>
  <c r="Q212" s="1"/>
  <c r="E229"/>
  <c r="E231"/>
  <c r="D231" s="1"/>
  <c r="Q231" s="1"/>
  <c r="E233"/>
  <c r="D233" s="1"/>
  <c r="Q233" s="1"/>
  <c r="M234"/>
  <c r="B94" l="1"/>
  <c r="Q171"/>
  <c r="B211"/>
  <c r="R193"/>
  <c r="Q11"/>
  <c r="R158"/>
  <c r="B21"/>
  <c r="Q69"/>
  <c r="Q140"/>
  <c r="B69"/>
  <c r="Q206"/>
  <c r="B156"/>
  <c r="Q156"/>
  <c r="E32"/>
  <c r="D32" s="1"/>
  <c r="B32" s="1"/>
  <c r="R230"/>
  <c r="Q138"/>
  <c r="R207"/>
  <c r="Q202"/>
  <c r="R10"/>
  <c r="E177"/>
  <c r="D177" s="1"/>
  <c r="E70"/>
  <c r="D70" s="1"/>
  <c r="R129"/>
  <c r="B129"/>
  <c r="E105"/>
  <c r="D105" s="1"/>
  <c r="R202"/>
  <c r="B160"/>
  <c r="R169"/>
  <c r="B99"/>
  <c r="R96"/>
  <c r="Q17"/>
  <c r="R17"/>
  <c r="Q21"/>
  <c r="B27"/>
  <c r="Q232"/>
  <c r="Q49"/>
  <c r="R60"/>
  <c r="R123"/>
  <c r="Q120"/>
  <c r="B207"/>
  <c r="R160"/>
  <c r="Q230"/>
  <c r="Q197"/>
  <c r="Q131"/>
  <c r="B171"/>
  <c r="B11"/>
  <c r="Q10"/>
  <c r="Q213"/>
  <c r="Q95"/>
  <c r="B130"/>
  <c r="B197"/>
  <c r="B131"/>
  <c r="B92"/>
  <c r="Q85"/>
  <c r="Q56"/>
  <c r="R27"/>
  <c r="B120"/>
  <c r="B85"/>
  <c r="R56"/>
  <c r="B101"/>
  <c r="R213"/>
  <c r="B199"/>
  <c r="R199"/>
  <c r="Q94"/>
  <c r="B96"/>
  <c r="Q130"/>
  <c r="Q99"/>
  <c r="B95"/>
  <c r="B119"/>
  <c r="B161"/>
  <c r="R161"/>
  <c r="Q161"/>
  <c r="Q102"/>
  <c r="R134"/>
  <c r="R122"/>
  <c r="B121"/>
  <c r="Q97"/>
  <c r="R232"/>
  <c r="B209"/>
  <c r="B167"/>
  <c r="B98"/>
  <c r="R102"/>
  <c r="R25"/>
  <c r="B97"/>
  <c r="B89"/>
  <c r="R89"/>
  <c r="Q89"/>
  <c r="Q129"/>
  <c r="R138"/>
  <c r="R49"/>
  <c r="R132"/>
  <c r="R54"/>
  <c r="Q54"/>
  <c r="B193"/>
  <c r="B169"/>
  <c r="B134"/>
  <c r="Q122"/>
  <c r="R204"/>
  <c r="B158"/>
  <c r="Q25"/>
  <c r="R51"/>
  <c r="B29"/>
  <c r="Q195"/>
  <c r="B136"/>
  <c r="B128"/>
  <c r="R16"/>
  <c r="Q16"/>
  <c r="B126"/>
  <c r="Q121"/>
  <c r="Q52"/>
  <c r="Q20"/>
  <c r="B163"/>
  <c r="R136"/>
  <c r="Q29"/>
  <c r="Q12"/>
  <c r="R58"/>
  <c r="B23"/>
  <c r="B64"/>
  <c r="R52"/>
  <c r="R12"/>
  <c r="Q163"/>
  <c r="Q51"/>
  <c r="Q125"/>
  <c r="R195"/>
  <c r="R167"/>
  <c r="B58"/>
  <c r="B19"/>
  <c r="B20"/>
  <c r="Q132"/>
  <c r="Q101"/>
  <c r="B93"/>
  <c r="B165"/>
  <c r="R62"/>
  <c r="R200"/>
  <c r="B200"/>
  <c r="Q126"/>
  <c r="Q119"/>
  <c r="Q124"/>
  <c r="B124"/>
  <c r="Q91"/>
  <c r="B91"/>
  <c r="B87"/>
  <c r="R14"/>
  <c r="R165"/>
  <c r="Q123"/>
  <c r="Q128"/>
  <c r="B127"/>
  <c r="Q127"/>
  <c r="Q98"/>
  <c r="Q90"/>
  <c r="B90"/>
  <c r="B83"/>
  <c r="Q93"/>
  <c r="B100"/>
  <c r="Q100"/>
  <c r="Q92"/>
  <c r="Q87"/>
  <c r="R83"/>
  <c r="Q60"/>
  <c r="B66"/>
  <c r="R53"/>
  <c r="R66"/>
  <c r="B53"/>
  <c r="B14"/>
  <c r="R23"/>
  <c r="B62"/>
  <c r="R19"/>
  <c r="R88"/>
  <c r="B88"/>
  <c r="R205"/>
  <c r="B205"/>
  <c r="R196"/>
  <c r="B196"/>
  <c r="D192"/>
  <c r="R168"/>
  <c r="B168"/>
  <c r="R159"/>
  <c r="B159"/>
  <c r="R154"/>
  <c r="B154"/>
  <c r="R133"/>
  <c r="B133"/>
  <c r="R86"/>
  <c r="B86"/>
  <c r="D82"/>
  <c r="R61"/>
  <c r="B61"/>
  <c r="R50"/>
  <c r="B50"/>
  <c r="R26"/>
  <c r="B26"/>
  <c r="R22"/>
  <c r="B22"/>
  <c r="D9"/>
  <c r="R118"/>
  <c r="B118"/>
  <c r="R233"/>
  <c r="B233"/>
  <c r="D229"/>
  <c r="E234"/>
  <c r="R212"/>
  <c r="B212"/>
  <c r="R208"/>
  <c r="B208"/>
  <c r="R203"/>
  <c r="B203"/>
  <c r="R198"/>
  <c r="B198"/>
  <c r="R194"/>
  <c r="B194"/>
  <c r="R174"/>
  <c r="B174"/>
  <c r="R170"/>
  <c r="B170"/>
  <c r="R166"/>
  <c r="B166"/>
  <c r="R162"/>
  <c r="B162"/>
  <c r="R157"/>
  <c r="B157"/>
  <c r="R135"/>
  <c r="B135"/>
  <c r="R84"/>
  <c r="B84"/>
  <c r="R67"/>
  <c r="B67"/>
  <c r="R63"/>
  <c r="B63"/>
  <c r="R59"/>
  <c r="R55"/>
  <c r="B55"/>
  <c r="R48"/>
  <c r="B48"/>
  <c r="R47"/>
  <c r="B47"/>
  <c r="R28"/>
  <c r="B28"/>
  <c r="R24"/>
  <c r="B24"/>
  <c r="R18"/>
  <c r="B18"/>
  <c r="R13"/>
  <c r="B13"/>
  <c r="E141"/>
  <c r="Q205"/>
  <c r="Q168"/>
  <c r="Q61"/>
  <c r="Q50"/>
  <c r="Q154"/>
  <c r="Q118"/>
  <c r="Q86"/>
  <c r="Q26"/>
  <c r="Q22"/>
  <c r="Q18"/>
  <c r="Q13"/>
  <c r="Q67"/>
  <c r="Q59"/>
  <c r="Q48"/>
  <c r="Q24"/>
  <c r="R231"/>
  <c r="B231"/>
  <c r="R210"/>
  <c r="B210"/>
  <c r="R201"/>
  <c r="B201"/>
  <c r="R172"/>
  <c r="B172"/>
  <c r="R164"/>
  <c r="B164"/>
  <c r="R155"/>
  <c r="B155"/>
  <c r="R137"/>
  <c r="B137"/>
  <c r="R65"/>
  <c r="B65"/>
  <c r="R57"/>
  <c r="B57"/>
  <c r="R15"/>
  <c r="B15"/>
  <c r="Q196"/>
  <c r="Q159"/>
  <c r="Q133"/>
  <c r="Q65"/>
  <c r="Q57"/>
  <c r="Q15"/>
  <c r="E178" l="1"/>
  <c r="P71"/>
  <c r="N71"/>
  <c r="L71"/>
  <c r="J71"/>
  <c r="F71"/>
  <c r="Q70"/>
  <c r="I71"/>
  <c r="M71"/>
  <c r="R70"/>
  <c r="H71"/>
  <c r="K71"/>
  <c r="G71"/>
  <c r="O71"/>
  <c r="B70"/>
  <c r="D71" s="1"/>
  <c r="D234"/>
  <c r="E235" s="1"/>
  <c r="R229"/>
  <c r="B229"/>
  <c r="Q229"/>
  <c r="R9"/>
  <c r="B9"/>
  <c r="Q9"/>
  <c r="E106"/>
  <c r="R82"/>
  <c r="B82"/>
  <c r="Q82"/>
  <c r="R192"/>
  <c r="B192"/>
  <c r="Q192"/>
  <c r="D141"/>
  <c r="E142" s="1"/>
  <c r="P178"/>
  <c r="N178"/>
  <c r="L178"/>
  <c r="J178"/>
  <c r="F178"/>
  <c r="M178"/>
  <c r="H178"/>
  <c r="B177"/>
  <c r="D178" s="1"/>
  <c r="I178"/>
  <c r="Q177"/>
  <c r="G178"/>
  <c r="O178"/>
  <c r="K178"/>
  <c r="R177"/>
  <c r="E71"/>
  <c r="P215" l="1"/>
  <c r="N215"/>
  <c r="L215"/>
  <c r="J215"/>
  <c r="F215"/>
  <c r="B214"/>
  <c r="D215" s="1"/>
  <c r="I215"/>
  <c r="M215"/>
  <c r="G215"/>
  <c r="O215"/>
  <c r="K215"/>
  <c r="R214"/>
  <c r="H215"/>
  <c r="Q214"/>
  <c r="N106"/>
  <c r="J106"/>
  <c r="F106"/>
  <c r="P106"/>
  <c r="L106"/>
  <c r="H106"/>
  <c r="O106"/>
  <c r="M106"/>
  <c r="R105"/>
  <c r="B105"/>
  <c r="D106" s="1"/>
  <c r="K106"/>
  <c r="Q105"/>
  <c r="G106"/>
  <c r="I106"/>
  <c r="O33"/>
  <c r="K33"/>
  <c r="I33"/>
  <c r="G33"/>
  <c r="D33"/>
  <c r="M33"/>
  <c r="N33"/>
  <c r="F33"/>
  <c r="P33"/>
  <c r="J33"/>
  <c r="R32"/>
  <c r="H33"/>
  <c r="Q32"/>
  <c r="O235"/>
  <c r="K235"/>
  <c r="I235"/>
  <c r="G235"/>
  <c r="B234"/>
  <c r="D235" s="1"/>
  <c r="N235"/>
  <c r="H235"/>
  <c r="F235"/>
  <c r="P235"/>
  <c r="Q234"/>
  <c r="R234"/>
  <c r="J235"/>
  <c r="M235"/>
  <c r="O142"/>
  <c r="K142"/>
  <c r="I142"/>
  <c r="G142"/>
  <c r="B141"/>
  <c r="D142" s="1"/>
  <c r="R141"/>
  <c r="N142"/>
  <c r="J142"/>
  <c r="L142"/>
  <c r="F142"/>
  <c r="P142"/>
  <c r="H142"/>
  <c r="Q141"/>
  <c r="M142"/>
  <c r="E215"/>
  <c r="E33"/>
</calcChain>
</file>

<file path=xl/sharedStrings.xml><?xml version="1.0" encoding="utf-8"?>
<sst xmlns="http://schemas.openxmlformats.org/spreadsheetml/2006/main" count="572" uniqueCount="101">
  <si>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</si>
  <si>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</si>
  <si>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</si>
  <si>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</si>
  <si>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</si>
  <si>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</si>
  <si>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</si>
  <si>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</si>
  <si>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</si>
  <si>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</si>
  <si>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</si>
  <si>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</si>
  <si>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</si>
  <si>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</si>
  <si>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</si>
  <si>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</si>
  <si>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</si>
  <si>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</si>
  <si>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</si>
  <si>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</si>
  <si>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</si>
  <si>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</si>
  <si>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</si>
  <si>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</si>
  <si>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</si>
  <si>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</si>
  <si>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</si>
  <si>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Європейського права та правознавства</t>
  </si>
  <si>
    <t>Здоров’я людини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</si>
  <si>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</si>
  <si>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</si>
  <si>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</si>
  <si>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</si>
  <si>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</si>
  <si>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</si>
  <si>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</si>
  <si>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</si>
  <si>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</si>
  <si>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</si>
  <si>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</si>
  <si>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</si>
  <si>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Юридичний</t>
  </si>
  <si>
    <t>Всього по   ун-ту</t>
  </si>
  <si>
    <t>Всього по   ун-ту (%)</t>
  </si>
  <si>
    <t>Начальник навчального відділу</t>
  </si>
  <si>
    <t xml:space="preserve">                              Денне навчання </t>
  </si>
  <si>
    <t>Перші курси</t>
  </si>
  <si>
    <t xml:space="preserve">Якість   (%)    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</si>
  <si>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</si>
  <si>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</si>
  <si>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</si>
  <si>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</si>
  <si>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</si>
  <si>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>"Ужгородський національний університет"</t>
  </si>
  <si>
    <t>П.І.Білак</t>
  </si>
  <si>
    <t>Іноземної філології</t>
  </si>
  <si>
    <t>ПГК</t>
  </si>
  <si>
    <t>ЛНІ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</si>
  <si>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</si>
  <si>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</si>
  <si>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</si>
  <si>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</si>
  <si>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t xml:space="preserve">       ВІДОМІСТЬ  ПРО  РЕЗУЛЬТАТИ  ЕКЗАМЕНАЦІЙНОЇ  СЕСІЇ 2014-2015 н.р.</t>
  </si>
  <si>
    <r>
      <rPr>
        <sz val="8"/>
        <rFont val="Times New Roman"/>
        <family val="1"/>
        <charset val="204"/>
      </rPr>
      <t>Весняна,</t>
    </r>
    <r>
      <rPr>
        <b/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>зимова сесія</t>
    </r>
    <r>
      <rPr>
        <sz val="8"/>
        <rFont val="Times New Roman"/>
        <family val="1"/>
        <charset val="204"/>
      </rPr>
      <t xml:space="preserve">  (підкреслити)</t>
    </r>
  </si>
  <si>
    <t xml:space="preserve">Семестр 1 </t>
  </si>
  <si>
    <t xml:space="preserve">                                                      ВІДОМІСТЬ  ПРО  РЕЗУЛЬТАТИ  ЕКЗАМЕНАЦІЙНОЇ  СЕСІЇ 2014-2015 н.р.</t>
  </si>
  <si>
    <r>
      <rPr>
        <b/>
        <sz val="8"/>
        <rFont val="Times New Roman"/>
        <family val="1"/>
        <charset val="204"/>
      </rPr>
      <t>Весняна,</t>
    </r>
    <r>
      <rPr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</si>
  <si>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</t>
    </r>
    <r>
      <rPr>
        <sz val="8"/>
        <rFont val="Times New Roman"/>
        <family val="1"/>
        <charset val="204"/>
      </rPr>
      <t xml:space="preserve"> 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</si>
  <si>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</t>
    </r>
    <r>
      <rPr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</si>
  <si>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  </t>
    </r>
    <r>
      <rPr>
        <sz val="8"/>
        <rFont val="Times New Roman"/>
        <family val="1"/>
        <charset val="204"/>
      </rPr>
      <t>(підкреслити)</t>
    </r>
  </si>
  <si>
    <t xml:space="preserve">      ВІДОМІСТЬ  ПРО  РЕЗУЛЬТАТИ  ЕКЗАМЕНАЦІЙНОЇ  СЕСІЇ 2014-2015 н.р.</t>
  </si>
  <si>
    <r>
      <t xml:space="preserve">Весняна, </t>
    </r>
    <r>
      <rPr>
        <b/>
        <u/>
        <sz val="8"/>
        <rFont val="Times New Roman"/>
        <family val="1"/>
        <charset val="204"/>
      </rPr>
      <t>зимова сесія</t>
    </r>
    <r>
      <rPr>
        <sz val="8"/>
        <rFont val="Times New Roman"/>
        <family val="1"/>
        <charset val="204"/>
      </rPr>
      <t xml:space="preserve">  (підкреслити)</t>
    </r>
  </si>
  <si>
    <t>Семестр 1,3,5,7,9</t>
  </si>
  <si>
    <t xml:space="preserve">      Денне навчання</t>
  </si>
  <si>
    <t xml:space="preserve">       Денне навчання</t>
  </si>
  <si>
    <t>Денне навчання</t>
  </si>
  <si>
    <t xml:space="preserve">                     ВІДОМІСТЬ  ПРО  РЕЗУЛЬТАТИ  ЕКЗАМЕНАЦІЙНОЇ  СЕСІЇ 2014-2015 н.р.</t>
  </si>
  <si>
    <t>Факультет</t>
  </si>
  <si>
    <t xml:space="preserve">Успішність % </t>
  </si>
  <si>
    <t>Якість %</t>
  </si>
  <si>
    <t>Міжн.політики, МтаБ</t>
  </si>
  <si>
    <t>Всього по ун-ту</t>
  </si>
  <si>
    <t>Показники успішності за зимову сесію 2014/2015 н.р.</t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</si>
  <si>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</si>
  <si>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2014/2015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</si>
  <si>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</si>
  <si>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2014/2015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</si>
  <si>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</si>
  <si>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</si>
  <si>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</si>
  <si>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t>Курс</t>
  </si>
  <si>
    <t>1 курси</t>
  </si>
  <si>
    <t>2 курси</t>
  </si>
  <si>
    <t>3 курси</t>
  </si>
  <si>
    <t>4 курси</t>
  </si>
  <si>
    <t>5 курси</t>
  </si>
  <si>
    <t>Успішність %</t>
  </si>
  <si>
    <r>
      <t xml:space="preserve">Показники успішності за зимову сесію 2014/2015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</si>
  <si>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t>Успішність %  (2013/2014)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</si>
  <si>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(зимова сесія)</t>
    </r>
  </si>
  <si>
    <t>Успішність %  (2014/2015)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</si>
</sst>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/>
    <xf numFmtId="164" fontId="1" fillId="2" borderId="1" xfId="0" applyNumberFormat="1" applyFont="1" applyFill="1" applyBorder="1"/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3" fillId="2" borderId="1" xfId="0" applyFont="1" applyFill="1" applyBorder="1"/>
    <xf numFmtId="0" fontId="8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/>
    </xf>
    <xf numFmtId="0" fontId="16" fillId="0" borderId="0" xfId="0" applyFont="1"/>
    <xf numFmtId="0" fontId="20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7335894607376984E-2"/>
          <c:y val="2.5391697392885926E-2"/>
          <c:w val="0.90272927840541706"/>
          <c:h val="0.63945129500321929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Діаграми!$A$3:$A$26</c:f>
              <c:strCache>
                <c:ptCount val="24"/>
                <c:pt idx="0">
                  <c:v>Суспільних наук</c:v>
                </c:pt>
                <c:pt idx="1">
                  <c:v>Здоров’я людини</c:v>
                </c:pt>
                <c:pt idx="2">
                  <c:v>Біологічний</c:v>
                </c:pt>
                <c:pt idx="3">
                  <c:v>Історичний</c:v>
                </c:pt>
                <c:pt idx="4">
                  <c:v>ПГК</c:v>
                </c:pt>
                <c:pt idx="5">
                  <c:v>Математичний</c:v>
                </c:pt>
                <c:pt idx="6">
                  <c:v>Хімічний</c:v>
                </c:pt>
                <c:pt idx="7">
                  <c:v>Гуманітарно-природничий</c:v>
                </c:pt>
                <c:pt idx="8">
                  <c:v>Географічний</c:v>
                </c:pt>
                <c:pt idx="9">
                  <c:v>Іноземної філології</c:v>
                </c:pt>
                <c:pt idx="10">
                  <c:v>ЛНІ</c:v>
                </c:pt>
                <c:pt idx="11">
                  <c:v>Медичний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Філологічний</c:v>
                </c:pt>
                <c:pt idx="15">
                  <c:v>Інженерно-технічний</c:v>
                </c:pt>
                <c:pt idx="16">
                  <c:v>Інформаційних технологій</c:v>
                </c:pt>
                <c:pt idx="17">
                  <c:v>Юридичний</c:v>
                </c:pt>
                <c:pt idx="18">
                  <c:v>Туризму та міжнародних комунікацій</c:v>
                </c:pt>
                <c:pt idx="19">
                  <c:v>Європейського права та правознавства</c:v>
                </c:pt>
                <c:pt idx="20">
                  <c:v>Економічний</c:v>
                </c:pt>
                <c:pt idx="21">
                  <c:v>Міжн.політики, МтаБ</c:v>
                </c:pt>
                <c:pt idx="22">
                  <c:v>Міжнародних відносин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Діаграми!$B$3:$B$26</c:f>
              <c:numCache>
                <c:formatCode>0.0</c:formatCode>
                <c:ptCount val="24"/>
                <c:pt idx="0">
                  <c:v>99.6</c:v>
                </c:pt>
                <c:pt idx="1">
                  <c:v>99.2</c:v>
                </c:pt>
                <c:pt idx="2">
                  <c:v>98.8</c:v>
                </c:pt>
                <c:pt idx="3">
                  <c:v>98.7</c:v>
                </c:pt>
                <c:pt idx="4">
                  <c:v>98.6</c:v>
                </c:pt>
                <c:pt idx="5">
                  <c:v>98.4</c:v>
                </c:pt>
                <c:pt idx="6">
                  <c:v>97.5</c:v>
                </c:pt>
                <c:pt idx="7">
                  <c:v>97.4</c:v>
                </c:pt>
                <c:pt idx="8">
                  <c:v>97.2</c:v>
                </c:pt>
                <c:pt idx="9">
                  <c:v>96.3</c:v>
                </c:pt>
                <c:pt idx="10">
                  <c:v>95.9</c:v>
                </c:pt>
                <c:pt idx="11">
                  <c:v>95.5</c:v>
                </c:pt>
                <c:pt idx="12">
                  <c:v>93.4</c:v>
                </c:pt>
                <c:pt idx="13">
                  <c:v>90.3</c:v>
                </c:pt>
                <c:pt idx="14">
                  <c:v>88.4</c:v>
                </c:pt>
                <c:pt idx="15">
                  <c:v>87.6</c:v>
                </c:pt>
                <c:pt idx="16">
                  <c:v>85.5</c:v>
                </c:pt>
                <c:pt idx="17">
                  <c:v>83.7</c:v>
                </c:pt>
                <c:pt idx="18">
                  <c:v>81.2</c:v>
                </c:pt>
                <c:pt idx="19">
                  <c:v>80.900000000000006</c:v>
                </c:pt>
                <c:pt idx="20">
                  <c:v>74.7</c:v>
                </c:pt>
                <c:pt idx="21">
                  <c:v>70.3</c:v>
                </c:pt>
                <c:pt idx="22">
                  <c:v>69.2</c:v>
                </c:pt>
                <c:pt idx="23">
                  <c:v>91.1</c:v>
                </c:pt>
              </c:numCache>
            </c:numRef>
          </c:val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Діаграми!$A$3:$A$26</c:f>
              <c:strCache>
                <c:ptCount val="24"/>
                <c:pt idx="0">
                  <c:v>Суспільних наук</c:v>
                </c:pt>
                <c:pt idx="1">
                  <c:v>Здоров’я людини</c:v>
                </c:pt>
                <c:pt idx="2">
                  <c:v>Біологічний</c:v>
                </c:pt>
                <c:pt idx="3">
                  <c:v>Історичний</c:v>
                </c:pt>
                <c:pt idx="4">
                  <c:v>ПГК</c:v>
                </c:pt>
                <c:pt idx="5">
                  <c:v>Математичний</c:v>
                </c:pt>
                <c:pt idx="6">
                  <c:v>Хімічний</c:v>
                </c:pt>
                <c:pt idx="7">
                  <c:v>Гуманітарно-природничий</c:v>
                </c:pt>
                <c:pt idx="8">
                  <c:v>Географічний</c:v>
                </c:pt>
                <c:pt idx="9">
                  <c:v>Іноземної філології</c:v>
                </c:pt>
                <c:pt idx="10">
                  <c:v>ЛНІ</c:v>
                </c:pt>
                <c:pt idx="11">
                  <c:v>Медичний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Філологічний</c:v>
                </c:pt>
                <c:pt idx="15">
                  <c:v>Інженерно-технічний</c:v>
                </c:pt>
                <c:pt idx="16">
                  <c:v>Інформаційних технологій</c:v>
                </c:pt>
                <c:pt idx="17">
                  <c:v>Юридичний</c:v>
                </c:pt>
                <c:pt idx="18">
                  <c:v>Туризму та міжнародних комунікацій</c:v>
                </c:pt>
                <c:pt idx="19">
                  <c:v>Європейського права та правознавства</c:v>
                </c:pt>
                <c:pt idx="20">
                  <c:v>Економічний</c:v>
                </c:pt>
                <c:pt idx="21">
                  <c:v>Міжн.політики, МтаБ</c:v>
                </c:pt>
                <c:pt idx="22">
                  <c:v>Міжнародних відносин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Діаграми!$C$3:$C$26</c:f>
              <c:numCache>
                <c:formatCode>0.0</c:formatCode>
                <c:ptCount val="24"/>
                <c:pt idx="0">
                  <c:v>42.3</c:v>
                </c:pt>
                <c:pt idx="1">
                  <c:v>36.1</c:v>
                </c:pt>
                <c:pt idx="2">
                  <c:v>42.9</c:v>
                </c:pt>
                <c:pt idx="3">
                  <c:v>38.799999999999997</c:v>
                </c:pt>
                <c:pt idx="4">
                  <c:v>24.5</c:v>
                </c:pt>
                <c:pt idx="5">
                  <c:v>47.1</c:v>
                </c:pt>
                <c:pt idx="6">
                  <c:v>46.5</c:v>
                </c:pt>
                <c:pt idx="7">
                  <c:v>50.3</c:v>
                </c:pt>
                <c:pt idx="8">
                  <c:v>52</c:v>
                </c:pt>
                <c:pt idx="9">
                  <c:v>37</c:v>
                </c:pt>
                <c:pt idx="10">
                  <c:v>58.9</c:v>
                </c:pt>
                <c:pt idx="11">
                  <c:v>46.2</c:v>
                </c:pt>
                <c:pt idx="12">
                  <c:v>55.5</c:v>
                </c:pt>
                <c:pt idx="13">
                  <c:v>16.2</c:v>
                </c:pt>
                <c:pt idx="14">
                  <c:v>34.9</c:v>
                </c:pt>
                <c:pt idx="15">
                  <c:v>35.1</c:v>
                </c:pt>
                <c:pt idx="16">
                  <c:v>21.8</c:v>
                </c:pt>
                <c:pt idx="17">
                  <c:v>32</c:v>
                </c:pt>
                <c:pt idx="18">
                  <c:v>30.2</c:v>
                </c:pt>
                <c:pt idx="19">
                  <c:v>38.700000000000003</c:v>
                </c:pt>
                <c:pt idx="20">
                  <c:v>37.299999999999997</c:v>
                </c:pt>
                <c:pt idx="21">
                  <c:v>33.1</c:v>
                </c:pt>
                <c:pt idx="22">
                  <c:v>34.299999999999997</c:v>
                </c:pt>
                <c:pt idx="23">
                  <c:v>38.4</c:v>
                </c:pt>
              </c:numCache>
            </c:numRef>
          </c:val>
        </c:ser>
        <c:axId val="73487104"/>
        <c:axId val="73488640"/>
      </c:barChart>
      <c:catAx>
        <c:axId val="734871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3488640"/>
        <c:crosses val="autoZero"/>
        <c:auto val="1"/>
        <c:lblAlgn val="ctr"/>
        <c:lblOffset val="100"/>
      </c:catAx>
      <c:valAx>
        <c:axId val="73488640"/>
        <c:scaling>
          <c:orientation val="minMax"/>
        </c:scaling>
        <c:axPos val="l"/>
        <c:majorGridlines/>
        <c:numFmt formatCode="#,##0.0" sourceLinked="0"/>
        <c:tickLblPos val="nextTo"/>
        <c:crossAx val="73487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51283806915469"/>
          <c:y val="0.89089090278809524"/>
          <c:w val="0.10227396939155811"/>
          <c:h val="7.4951974574429134E-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1391497185846494E-2"/>
          <c:y val="2.7262172338954872E-2"/>
          <c:w val="0.92951113731104451"/>
          <c:h val="0.61289153772905502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Діаграми!$B$32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Діаграми!$A$33:$A$56</c:f>
              <c:strCache>
                <c:ptCount val="24"/>
                <c:pt idx="0">
                  <c:v>Біологічний</c:v>
                </c:pt>
                <c:pt idx="1">
                  <c:v>Здоров’я людини</c:v>
                </c:pt>
                <c:pt idx="2">
                  <c:v>Історичний</c:v>
                </c:pt>
                <c:pt idx="3">
                  <c:v>ЛНІ</c:v>
                </c:pt>
                <c:pt idx="4">
                  <c:v>Суспільних наук</c:v>
                </c:pt>
                <c:pt idx="5">
                  <c:v>Хімічний</c:v>
                </c:pt>
                <c:pt idx="6">
                  <c:v>ПГК</c:v>
                </c:pt>
                <c:pt idx="7">
                  <c:v>Іноземної філології</c:v>
                </c:pt>
                <c:pt idx="8">
                  <c:v>Географічний</c:v>
                </c:pt>
                <c:pt idx="9">
                  <c:v>Медичний</c:v>
                </c:pt>
                <c:pt idx="10">
                  <c:v>Математичний</c:v>
                </c:pt>
                <c:pt idx="11">
                  <c:v>Інформаційних технологій</c:v>
                </c:pt>
                <c:pt idx="12">
                  <c:v>Туризму та міжнародних комунікацій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Філологічний</c:v>
                </c:pt>
                <c:pt idx="16">
                  <c:v>Стоматологічний</c:v>
                </c:pt>
                <c:pt idx="17">
                  <c:v>Гуманітарно-природничий</c:v>
                </c:pt>
                <c:pt idx="18">
                  <c:v>Економічний</c:v>
                </c:pt>
                <c:pt idx="19">
                  <c:v>Міжн.політики, МтаБ</c:v>
                </c:pt>
                <c:pt idx="20">
                  <c:v>Європейського права та правознавства</c:v>
                </c:pt>
                <c:pt idx="21">
                  <c:v>Міжнародних відносин</c:v>
                </c:pt>
                <c:pt idx="22">
                  <c:v>Юридичний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Діаграми!$B$33:$B$56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99.4</c:v>
                </c:pt>
                <c:pt idx="7">
                  <c:v>99.1</c:v>
                </c:pt>
                <c:pt idx="8">
                  <c:v>97.3</c:v>
                </c:pt>
                <c:pt idx="9">
                  <c:v>93.9</c:v>
                </c:pt>
                <c:pt idx="10">
                  <c:v>93.8</c:v>
                </c:pt>
                <c:pt idx="11">
                  <c:v>90.4</c:v>
                </c:pt>
                <c:pt idx="12">
                  <c:v>90</c:v>
                </c:pt>
                <c:pt idx="13">
                  <c:v>89.8</c:v>
                </c:pt>
                <c:pt idx="14">
                  <c:v>89.7</c:v>
                </c:pt>
                <c:pt idx="15">
                  <c:v>88.9</c:v>
                </c:pt>
                <c:pt idx="16">
                  <c:v>88.5</c:v>
                </c:pt>
                <c:pt idx="17">
                  <c:v>87.9</c:v>
                </c:pt>
                <c:pt idx="18">
                  <c:v>86.9</c:v>
                </c:pt>
                <c:pt idx="19">
                  <c:v>81.3</c:v>
                </c:pt>
                <c:pt idx="20">
                  <c:v>78.400000000000006</c:v>
                </c:pt>
                <c:pt idx="21">
                  <c:v>77.599999999999994</c:v>
                </c:pt>
                <c:pt idx="22">
                  <c:v>73</c:v>
                </c:pt>
                <c:pt idx="23">
                  <c:v>91.9</c:v>
                </c:pt>
              </c:numCache>
            </c:numRef>
          </c:val>
        </c:ser>
        <c:ser>
          <c:idx val="1"/>
          <c:order val="1"/>
          <c:tx>
            <c:strRef>
              <c:f>Діаграми!$C$32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Діаграми!$A$33:$A$56</c:f>
              <c:strCache>
                <c:ptCount val="24"/>
                <c:pt idx="0">
                  <c:v>Біологічний</c:v>
                </c:pt>
                <c:pt idx="1">
                  <c:v>Здоров’я людини</c:v>
                </c:pt>
                <c:pt idx="2">
                  <c:v>Історичний</c:v>
                </c:pt>
                <c:pt idx="3">
                  <c:v>ЛНІ</c:v>
                </c:pt>
                <c:pt idx="4">
                  <c:v>Суспільних наук</c:v>
                </c:pt>
                <c:pt idx="5">
                  <c:v>Хімічний</c:v>
                </c:pt>
                <c:pt idx="6">
                  <c:v>ПГК</c:v>
                </c:pt>
                <c:pt idx="7">
                  <c:v>Іноземної філології</c:v>
                </c:pt>
                <c:pt idx="8">
                  <c:v>Географічний</c:v>
                </c:pt>
                <c:pt idx="9">
                  <c:v>Медичний</c:v>
                </c:pt>
                <c:pt idx="10">
                  <c:v>Математичний</c:v>
                </c:pt>
                <c:pt idx="11">
                  <c:v>Інформаційних технологій</c:v>
                </c:pt>
                <c:pt idx="12">
                  <c:v>Туризму та міжнародних комунікацій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Філологічний</c:v>
                </c:pt>
                <c:pt idx="16">
                  <c:v>Стоматологічний</c:v>
                </c:pt>
                <c:pt idx="17">
                  <c:v>Гуманітарно-природничий</c:v>
                </c:pt>
                <c:pt idx="18">
                  <c:v>Економічний</c:v>
                </c:pt>
                <c:pt idx="19">
                  <c:v>Міжн.політики, МтаБ</c:v>
                </c:pt>
                <c:pt idx="20">
                  <c:v>Європейського права та правознавства</c:v>
                </c:pt>
                <c:pt idx="21">
                  <c:v>Міжнародних відносин</c:v>
                </c:pt>
                <c:pt idx="22">
                  <c:v>Юридичний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Діаграми!$C$33:$C$56</c:f>
              <c:numCache>
                <c:formatCode>0.0</c:formatCode>
                <c:ptCount val="24"/>
                <c:pt idx="0">
                  <c:v>24.7</c:v>
                </c:pt>
                <c:pt idx="1">
                  <c:v>25</c:v>
                </c:pt>
                <c:pt idx="2">
                  <c:v>34</c:v>
                </c:pt>
                <c:pt idx="3">
                  <c:v>76.900000000000006</c:v>
                </c:pt>
                <c:pt idx="4">
                  <c:v>39.299999999999997</c:v>
                </c:pt>
                <c:pt idx="5">
                  <c:v>45.1</c:v>
                </c:pt>
                <c:pt idx="6">
                  <c:v>23.1</c:v>
                </c:pt>
                <c:pt idx="7">
                  <c:v>9.3000000000000007</c:v>
                </c:pt>
                <c:pt idx="8">
                  <c:v>41.9</c:v>
                </c:pt>
                <c:pt idx="9">
                  <c:v>34.9</c:v>
                </c:pt>
                <c:pt idx="10">
                  <c:v>25</c:v>
                </c:pt>
                <c:pt idx="11">
                  <c:v>19.2</c:v>
                </c:pt>
                <c:pt idx="12">
                  <c:v>18</c:v>
                </c:pt>
                <c:pt idx="13">
                  <c:v>43.8</c:v>
                </c:pt>
                <c:pt idx="14">
                  <c:v>29</c:v>
                </c:pt>
                <c:pt idx="15">
                  <c:v>23.8</c:v>
                </c:pt>
                <c:pt idx="16">
                  <c:v>14.4</c:v>
                </c:pt>
                <c:pt idx="17">
                  <c:v>54.5</c:v>
                </c:pt>
                <c:pt idx="18">
                  <c:v>24.6</c:v>
                </c:pt>
                <c:pt idx="19">
                  <c:v>29.7</c:v>
                </c:pt>
                <c:pt idx="20">
                  <c:v>24.7</c:v>
                </c:pt>
                <c:pt idx="21">
                  <c:v>19</c:v>
                </c:pt>
                <c:pt idx="22">
                  <c:v>9.5</c:v>
                </c:pt>
                <c:pt idx="23">
                  <c:v>28.2</c:v>
                </c:pt>
              </c:numCache>
            </c:numRef>
          </c:val>
        </c:ser>
        <c:axId val="73518080"/>
        <c:axId val="74392320"/>
      </c:barChart>
      <c:catAx>
        <c:axId val="7351808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392320"/>
        <c:crosses val="autoZero"/>
        <c:auto val="1"/>
        <c:lblAlgn val="ctr"/>
        <c:lblOffset val="100"/>
      </c:catAx>
      <c:valAx>
        <c:axId val="74392320"/>
        <c:scaling>
          <c:orientation val="minMax"/>
        </c:scaling>
        <c:axPos val="l"/>
        <c:majorGridlines/>
        <c:numFmt formatCode="0.0" sourceLinked="1"/>
        <c:tickLblPos val="nextTo"/>
        <c:crossAx val="7351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24666301739063"/>
          <c:y val="0.85584296438083363"/>
          <c:w val="0.10464103751736915"/>
          <c:h val="7.4993938354906337E-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1813397923330327"/>
          <c:y val="4.6933432533531765E-2"/>
          <c:w val="0.84943857902006603"/>
          <c:h val="0.61011875090416845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Діаграми!$B$61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Діаграми!$A$62:$A$85</c:f>
              <c:strCache>
                <c:ptCount val="24"/>
                <c:pt idx="0">
                  <c:v>Гуманітарно-природничий</c:v>
                </c:pt>
                <c:pt idx="1">
                  <c:v>Здоров’я людини</c:v>
                </c:pt>
                <c:pt idx="2">
                  <c:v>ЛНІ</c:v>
                </c:pt>
                <c:pt idx="3">
                  <c:v>Математичний</c:v>
                </c:pt>
                <c:pt idx="4">
                  <c:v>ПГК</c:v>
                </c:pt>
                <c:pt idx="5">
                  <c:v>Медичний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Історичний</c:v>
                </c:pt>
                <c:pt idx="9">
                  <c:v>Географічний</c:v>
                </c:pt>
                <c:pt idx="10">
                  <c:v>Біологічний</c:v>
                </c:pt>
                <c:pt idx="11">
                  <c:v>Іноземної філології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Юридичний</c:v>
                </c:pt>
                <c:pt idx="15">
                  <c:v>Філологічний</c:v>
                </c:pt>
                <c:pt idx="16">
                  <c:v>Інформаційних технологій</c:v>
                </c:pt>
                <c:pt idx="17">
                  <c:v>Інженерно-технічний</c:v>
                </c:pt>
                <c:pt idx="18">
                  <c:v>Міжн.політики, МтаБ</c:v>
                </c:pt>
                <c:pt idx="19">
                  <c:v>Туризму та міжнародних комунікацій</c:v>
                </c:pt>
                <c:pt idx="20">
                  <c:v>Європейського права та правознавства</c:v>
                </c:pt>
                <c:pt idx="21">
                  <c:v>Економічний</c:v>
                </c:pt>
                <c:pt idx="22">
                  <c:v>Міжнародних відносин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Діаграми!$B$62:$B$85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</c:v>
                </c:pt>
                <c:pt idx="5">
                  <c:v>98.6</c:v>
                </c:pt>
                <c:pt idx="6">
                  <c:v>98.4</c:v>
                </c:pt>
                <c:pt idx="7">
                  <c:v>96.5</c:v>
                </c:pt>
                <c:pt idx="8">
                  <c:v>95.8</c:v>
                </c:pt>
                <c:pt idx="9">
                  <c:v>95.4</c:v>
                </c:pt>
                <c:pt idx="10">
                  <c:v>95.2</c:v>
                </c:pt>
                <c:pt idx="11">
                  <c:v>90.4</c:v>
                </c:pt>
                <c:pt idx="12">
                  <c:v>89.2</c:v>
                </c:pt>
                <c:pt idx="13">
                  <c:v>87.2</c:v>
                </c:pt>
                <c:pt idx="14">
                  <c:v>83.8</c:v>
                </c:pt>
                <c:pt idx="15">
                  <c:v>83</c:v>
                </c:pt>
                <c:pt idx="16">
                  <c:v>81.099999999999994</c:v>
                </c:pt>
                <c:pt idx="17">
                  <c:v>75.5</c:v>
                </c:pt>
                <c:pt idx="18">
                  <c:v>74.099999999999994</c:v>
                </c:pt>
                <c:pt idx="19">
                  <c:v>74.099999999999994</c:v>
                </c:pt>
                <c:pt idx="20">
                  <c:v>72.099999999999994</c:v>
                </c:pt>
                <c:pt idx="21">
                  <c:v>66.7</c:v>
                </c:pt>
                <c:pt idx="22">
                  <c:v>58.6</c:v>
                </c:pt>
                <c:pt idx="23">
                  <c:v>89.4</c:v>
                </c:pt>
              </c:numCache>
            </c:numRef>
          </c:val>
        </c:ser>
        <c:ser>
          <c:idx val="1"/>
          <c:order val="1"/>
          <c:tx>
            <c:strRef>
              <c:f>Діаграми!$C$61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Діаграми!$A$62:$A$85</c:f>
              <c:strCache>
                <c:ptCount val="24"/>
                <c:pt idx="0">
                  <c:v>Гуманітарно-природничий</c:v>
                </c:pt>
                <c:pt idx="1">
                  <c:v>Здоров’я людини</c:v>
                </c:pt>
                <c:pt idx="2">
                  <c:v>ЛНІ</c:v>
                </c:pt>
                <c:pt idx="3">
                  <c:v>Математичний</c:v>
                </c:pt>
                <c:pt idx="4">
                  <c:v>ПГК</c:v>
                </c:pt>
                <c:pt idx="5">
                  <c:v>Медичний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Історичний</c:v>
                </c:pt>
                <c:pt idx="9">
                  <c:v>Географічний</c:v>
                </c:pt>
                <c:pt idx="10">
                  <c:v>Біологічний</c:v>
                </c:pt>
                <c:pt idx="11">
                  <c:v>Іноземної філології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Юридичний</c:v>
                </c:pt>
                <c:pt idx="15">
                  <c:v>Філологічний</c:v>
                </c:pt>
                <c:pt idx="16">
                  <c:v>Інформаційних технологій</c:v>
                </c:pt>
                <c:pt idx="17">
                  <c:v>Інженерно-технічний</c:v>
                </c:pt>
                <c:pt idx="18">
                  <c:v>Міжн.політики, МтаБ</c:v>
                </c:pt>
                <c:pt idx="19">
                  <c:v>Туризму та міжнародних комунікацій</c:v>
                </c:pt>
                <c:pt idx="20">
                  <c:v>Європейського права та правознавства</c:v>
                </c:pt>
                <c:pt idx="21">
                  <c:v>Економічний</c:v>
                </c:pt>
                <c:pt idx="22">
                  <c:v>Міжнародних відносин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Діаграми!$C$62:$C$85</c:f>
              <c:numCache>
                <c:formatCode>0.0</c:formatCode>
                <c:ptCount val="24"/>
                <c:pt idx="0">
                  <c:v>46.3</c:v>
                </c:pt>
                <c:pt idx="1">
                  <c:v>31.6</c:v>
                </c:pt>
                <c:pt idx="2">
                  <c:v>45</c:v>
                </c:pt>
                <c:pt idx="3">
                  <c:v>44.2</c:v>
                </c:pt>
                <c:pt idx="4">
                  <c:v>18.100000000000001</c:v>
                </c:pt>
                <c:pt idx="5">
                  <c:v>49.1</c:v>
                </c:pt>
                <c:pt idx="6">
                  <c:v>38.200000000000003</c:v>
                </c:pt>
                <c:pt idx="7">
                  <c:v>35.1</c:v>
                </c:pt>
                <c:pt idx="8">
                  <c:v>22.9</c:v>
                </c:pt>
                <c:pt idx="9">
                  <c:v>41.5</c:v>
                </c:pt>
                <c:pt idx="10">
                  <c:v>21.7</c:v>
                </c:pt>
                <c:pt idx="11">
                  <c:v>43.8</c:v>
                </c:pt>
                <c:pt idx="12">
                  <c:v>34.200000000000003</c:v>
                </c:pt>
                <c:pt idx="13">
                  <c:v>3.4</c:v>
                </c:pt>
                <c:pt idx="14">
                  <c:v>31.1</c:v>
                </c:pt>
                <c:pt idx="15">
                  <c:v>26.4</c:v>
                </c:pt>
                <c:pt idx="16">
                  <c:v>24.5</c:v>
                </c:pt>
                <c:pt idx="17">
                  <c:v>26.4</c:v>
                </c:pt>
                <c:pt idx="18">
                  <c:v>27.8</c:v>
                </c:pt>
                <c:pt idx="19">
                  <c:v>25.9</c:v>
                </c:pt>
                <c:pt idx="20">
                  <c:v>23.1</c:v>
                </c:pt>
                <c:pt idx="21">
                  <c:v>15.6</c:v>
                </c:pt>
                <c:pt idx="22">
                  <c:v>20.7</c:v>
                </c:pt>
                <c:pt idx="23">
                  <c:v>30.4</c:v>
                </c:pt>
              </c:numCache>
            </c:numRef>
          </c:val>
        </c:ser>
        <c:axId val="74421760"/>
        <c:axId val="74423296"/>
      </c:barChart>
      <c:catAx>
        <c:axId val="7442176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423296"/>
        <c:crosses val="autoZero"/>
        <c:auto val="1"/>
        <c:lblAlgn val="ctr"/>
        <c:lblOffset val="100"/>
      </c:catAx>
      <c:valAx>
        <c:axId val="74423296"/>
        <c:scaling>
          <c:orientation val="minMax"/>
        </c:scaling>
        <c:axPos val="l"/>
        <c:majorGridlines/>
        <c:numFmt formatCode="0.0" sourceLinked="1"/>
        <c:tickLblPos val="nextTo"/>
        <c:crossAx val="7442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98566979770631"/>
          <c:y val="0.87263478176339071"/>
          <c:w val="0.11449375901967242"/>
          <c:h val="8.1031682063364127E-2"/>
        </c:manualLayout>
      </c:layout>
    </c:legend>
    <c:plotVisOnly val="1"/>
  </c:chart>
  <c:txPr>
    <a:bodyPr/>
    <a:lstStyle/>
    <a:p>
      <a:pPr>
        <a:defRPr sz="11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8570043459910796E-2"/>
          <c:y val="3.3444347234373492E-2"/>
          <c:w val="0.90939622474764059"/>
          <c:h val="0.51732536210751434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Діаграми!$B$90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showVal val="1"/>
          </c:dLbls>
          <c:cat>
            <c:strRef>
              <c:f>Діаграми!$A$91:$A$114</c:f>
              <c:strCache>
                <c:ptCount val="24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Математичний</c:v>
                </c:pt>
                <c:pt idx="5">
                  <c:v>Суспільних наук</c:v>
                </c:pt>
                <c:pt idx="6">
                  <c:v>ПГК</c:v>
                </c:pt>
                <c:pt idx="7">
                  <c:v>Географічний</c:v>
                </c:pt>
                <c:pt idx="8">
                  <c:v>Хімічний</c:v>
                </c:pt>
                <c:pt idx="9">
                  <c:v>Інженерно-технічний</c:v>
                </c:pt>
                <c:pt idx="10">
                  <c:v>Фізичний</c:v>
                </c:pt>
                <c:pt idx="11">
                  <c:v>Медичний</c:v>
                </c:pt>
                <c:pt idx="12">
                  <c:v>Філологічний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Інформаційних технологій</c:v>
                </c:pt>
                <c:pt idx="16">
                  <c:v>Європейського права та правознавства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Міжнародних відносин</c:v>
                </c:pt>
                <c:pt idx="20">
                  <c:v>Туризму та міжнародних комунікацій</c:v>
                </c:pt>
                <c:pt idx="21">
                  <c:v>ЛНІ</c:v>
                </c:pt>
                <c:pt idx="22">
                  <c:v>Міжн.політики, МтаБ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Діаграми!$B$91:$B$114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96.9</c:v>
                </c:pt>
                <c:pt idx="7">
                  <c:v>95.2</c:v>
                </c:pt>
                <c:pt idx="8">
                  <c:v>94.9</c:v>
                </c:pt>
                <c:pt idx="9">
                  <c:v>93.1</c:v>
                </c:pt>
                <c:pt idx="10">
                  <c:v>90.9</c:v>
                </c:pt>
                <c:pt idx="11">
                  <c:v>89.7</c:v>
                </c:pt>
                <c:pt idx="12">
                  <c:v>89.6</c:v>
                </c:pt>
                <c:pt idx="13">
                  <c:v>88.6</c:v>
                </c:pt>
                <c:pt idx="14">
                  <c:v>87</c:v>
                </c:pt>
                <c:pt idx="15">
                  <c:v>86.6</c:v>
                </c:pt>
                <c:pt idx="16">
                  <c:v>86</c:v>
                </c:pt>
                <c:pt idx="17">
                  <c:v>84.1</c:v>
                </c:pt>
                <c:pt idx="18">
                  <c:v>79.7</c:v>
                </c:pt>
                <c:pt idx="19">
                  <c:v>76.5</c:v>
                </c:pt>
                <c:pt idx="20">
                  <c:v>76.400000000000006</c:v>
                </c:pt>
                <c:pt idx="21">
                  <c:v>71.400000000000006</c:v>
                </c:pt>
                <c:pt idx="22">
                  <c:v>69</c:v>
                </c:pt>
                <c:pt idx="23">
                  <c:v>90.6</c:v>
                </c:pt>
              </c:numCache>
            </c:numRef>
          </c:val>
        </c:ser>
        <c:ser>
          <c:idx val="1"/>
          <c:order val="1"/>
          <c:tx>
            <c:strRef>
              <c:f>Діаграми!$C$90</c:f>
              <c:strCache>
                <c:ptCount val="1"/>
                <c:pt idx="0">
                  <c:v>Якість %</c:v>
                </c:pt>
              </c:strCache>
            </c:strRef>
          </c:tx>
          <c:dLbls>
            <c:showVal val="1"/>
          </c:dLbls>
          <c:cat>
            <c:strRef>
              <c:f>Діаграми!$A$91:$A$114</c:f>
              <c:strCache>
                <c:ptCount val="24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Математичний</c:v>
                </c:pt>
                <c:pt idx="5">
                  <c:v>Суспільних наук</c:v>
                </c:pt>
                <c:pt idx="6">
                  <c:v>ПГК</c:v>
                </c:pt>
                <c:pt idx="7">
                  <c:v>Географічний</c:v>
                </c:pt>
                <c:pt idx="8">
                  <c:v>Хімічний</c:v>
                </c:pt>
                <c:pt idx="9">
                  <c:v>Інженерно-технічний</c:v>
                </c:pt>
                <c:pt idx="10">
                  <c:v>Фізичний</c:v>
                </c:pt>
                <c:pt idx="11">
                  <c:v>Медичний</c:v>
                </c:pt>
                <c:pt idx="12">
                  <c:v>Філологічний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Інформаційних технологій</c:v>
                </c:pt>
                <c:pt idx="16">
                  <c:v>Європейського права та правознавства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Міжнародних відносин</c:v>
                </c:pt>
                <c:pt idx="20">
                  <c:v>Туризму та міжнародних комунікацій</c:v>
                </c:pt>
                <c:pt idx="21">
                  <c:v>ЛНІ</c:v>
                </c:pt>
                <c:pt idx="22">
                  <c:v>Міжн.політики, МтаБ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Діаграми!$C$91:$C$114</c:f>
              <c:numCache>
                <c:formatCode>0.0</c:formatCode>
                <c:ptCount val="24"/>
                <c:pt idx="0">
                  <c:v>55.1</c:v>
                </c:pt>
                <c:pt idx="1">
                  <c:v>41.5</c:v>
                </c:pt>
                <c:pt idx="2">
                  <c:v>50</c:v>
                </c:pt>
                <c:pt idx="3">
                  <c:v>45.7</c:v>
                </c:pt>
                <c:pt idx="4">
                  <c:v>48.5</c:v>
                </c:pt>
                <c:pt idx="5">
                  <c:v>39.4</c:v>
                </c:pt>
                <c:pt idx="6">
                  <c:v>27.3</c:v>
                </c:pt>
                <c:pt idx="7">
                  <c:v>52.4</c:v>
                </c:pt>
                <c:pt idx="8">
                  <c:v>35.6</c:v>
                </c:pt>
                <c:pt idx="9">
                  <c:v>38.9</c:v>
                </c:pt>
                <c:pt idx="10">
                  <c:v>56.6</c:v>
                </c:pt>
                <c:pt idx="11">
                  <c:v>41.1</c:v>
                </c:pt>
                <c:pt idx="12">
                  <c:v>55.2</c:v>
                </c:pt>
                <c:pt idx="13">
                  <c:v>14.3</c:v>
                </c:pt>
                <c:pt idx="14">
                  <c:v>40.299999999999997</c:v>
                </c:pt>
                <c:pt idx="15">
                  <c:v>14.9</c:v>
                </c:pt>
                <c:pt idx="16">
                  <c:v>68</c:v>
                </c:pt>
                <c:pt idx="17">
                  <c:v>46.7</c:v>
                </c:pt>
                <c:pt idx="18">
                  <c:v>31.3</c:v>
                </c:pt>
                <c:pt idx="19">
                  <c:v>38.200000000000003</c:v>
                </c:pt>
                <c:pt idx="20">
                  <c:v>32.700000000000003</c:v>
                </c:pt>
                <c:pt idx="21">
                  <c:v>42.9</c:v>
                </c:pt>
                <c:pt idx="22">
                  <c:v>57.1</c:v>
                </c:pt>
                <c:pt idx="23">
                  <c:v>40.700000000000003</c:v>
                </c:pt>
              </c:numCache>
            </c:numRef>
          </c:val>
        </c:ser>
        <c:axId val="74489856"/>
        <c:axId val="74491392"/>
      </c:barChart>
      <c:catAx>
        <c:axId val="74489856"/>
        <c:scaling>
          <c:orientation val="minMax"/>
        </c:scaling>
        <c:axPos val="b"/>
        <c:tickLblPos val="nextTo"/>
        <c:crossAx val="74491392"/>
        <c:crosses val="autoZero"/>
        <c:auto val="1"/>
        <c:lblAlgn val="ctr"/>
        <c:lblOffset val="100"/>
      </c:catAx>
      <c:valAx>
        <c:axId val="74491392"/>
        <c:scaling>
          <c:orientation val="minMax"/>
        </c:scaling>
        <c:axPos val="l"/>
        <c:majorGridlines/>
        <c:numFmt formatCode="0.0" sourceLinked="1"/>
        <c:tickLblPos val="nextTo"/>
        <c:crossAx val="7448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31930769357744"/>
          <c:y val="0.8606938854865368"/>
          <c:w val="0.11268213642954514"/>
          <c:h val="9.5287255759696723E-2"/>
        </c:manualLayout>
      </c:layout>
    </c:legend>
    <c:plotVisOnly val="1"/>
  </c:chart>
  <c:txPr>
    <a:bodyPr/>
    <a:lstStyle/>
    <a:p>
      <a:pPr>
        <a:defRPr sz="11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855109352206906E-2"/>
          <c:y val="2.7212058051567085E-2"/>
          <c:w val="0.93544620791014266"/>
          <c:h val="0.6136031341670527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Діаграми!$B$119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showVal val="1"/>
          </c:dLbls>
          <c:cat>
            <c:strRef>
              <c:f>Діаграми!$A$120:$A$143</c:f>
              <c:strCache>
                <c:ptCount val="24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ЛНІ</c:v>
                </c:pt>
                <c:pt idx="3">
                  <c:v>Математичний</c:v>
                </c:pt>
                <c:pt idx="4">
                  <c:v>Медичний</c:v>
                </c:pt>
                <c:pt idx="5">
                  <c:v>Суспільних наук</c:v>
                </c:pt>
                <c:pt idx="6">
                  <c:v>Фізичний</c:v>
                </c:pt>
                <c:pt idx="7">
                  <c:v>Географічний</c:v>
                </c:pt>
                <c:pt idx="8">
                  <c:v>ПГК</c:v>
                </c:pt>
                <c:pt idx="9">
                  <c:v>Історичний</c:v>
                </c:pt>
                <c:pt idx="10">
                  <c:v>Хімічний</c:v>
                </c:pt>
                <c:pt idx="11">
                  <c:v>Здоров’я людини</c:v>
                </c:pt>
                <c:pt idx="12">
                  <c:v>Іноземної філології</c:v>
                </c:pt>
                <c:pt idx="13">
                  <c:v>Філологічний</c:v>
                </c:pt>
                <c:pt idx="14">
                  <c:v>Стоматологічний</c:v>
                </c:pt>
                <c:pt idx="15">
                  <c:v>Юридичний</c:v>
                </c:pt>
                <c:pt idx="16">
                  <c:v>Інженерно-технічний</c:v>
                </c:pt>
                <c:pt idx="17">
                  <c:v>Європейського права та правознавства</c:v>
                </c:pt>
                <c:pt idx="18">
                  <c:v>Туризму та міжнародних комунікацій</c:v>
                </c:pt>
                <c:pt idx="19">
                  <c:v>Інформаційних технологій</c:v>
                </c:pt>
                <c:pt idx="20">
                  <c:v>Міжнародних відносин</c:v>
                </c:pt>
                <c:pt idx="21">
                  <c:v>Економічний</c:v>
                </c:pt>
                <c:pt idx="22">
                  <c:v>Міжн.політики, МтаБ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Діаграми!$B$120:$B$143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98.5</c:v>
                </c:pt>
                <c:pt idx="8">
                  <c:v>98.1</c:v>
                </c:pt>
                <c:pt idx="9">
                  <c:v>97.8</c:v>
                </c:pt>
                <c:pt idx="10">
                  <c:v>96.2</c:v>
                </c:pt>
                <c:pt idx="11">
                  <c:v>95.1</c:v>
                </c:pt>
                <c:pt idx="12">
                  <c:v>94.8</c:v>
                </c:pt>
                <c:pt idx="13">
                  <c:v>94.6</c:v>
                </c:pt>
                <c:pt idx="14">
                  <c:v>93.5</c:v>
                </c:pt>
                <c:pt idx="15">
                  <c:v>89.6</c:v>
                </c:pt>
                <c:pt idx="16">
                  <c:v>87.7</c:v>
                </c:pt>
                <c:pt idx="17">
                  <c:v>85.2</c:v>
                </c:pt>
                <c:pt idx="18">
                  <c:v>82.1</c:v>
                </c:pt>
                <c:pt idx="19">
                  <c:v>81.8</c:v>
                </c:pt>
                <c:pt idx="20">
                  <c:v>73.7</c:v>
                </c:pt>
                <c:pt idx="21">
                  <c:v>73.5</c:v>
                </c:pt>
                <c:pt idx="22">
                  <c:v>40</c:v>
                </c:pt>
                <c:pt idx="23">
                  <c:v>91.7</c:v>
                </c:pt>
              </c:numCache>
            </c:numRef>
          </c:val>
        </c:ser>
        <c:ser>
          <c:idx val="1"/>
          <c:order val="1"/>
          <c:tx>
            <c:strRef>
              <c:f>Діаграми!$C$119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showVal val="1"/>
          </c:dLbls>
          <c:cat>
            <c:strRef>
              <c:f>Діаграми!$A$120:$A$143</c:f>
              <c:strCache>
                <c:ptCount val="24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ЛНІ</c:v>
                </c:pt>
                <c:pt idx="3">
                  <c:v>Математичний</c:v>
                </c:pt>
                <c:pt idx="4">
                  <c:v>Медичний</c:v>
                </c:pt>
                <c:pt idx="5">
                  <c:v>Суспільних наук</c:v>
                </c:pt>
                <c:pt idx="6">
                  <c:v>Фізичний</c:v>
                </c:pt>
                <c:pt idx="7">
                  <c:v>Географічний</c:v>
                </c:pt>
                <c:pt idx="8">
                  <c:v>ПГК</c:v>
                </c:pt>
                <c:pt idx="9">
                  <c:v>Історичний</c:v>
                </c:pt>
                <c:pt idx="10">
                  <c:v>Хімічний</c:v>
                </c:pt>
                <c:pt idx="11">
                  <c:v>Здоров’я людини</c:v>
                </c:pt>
                <c:pt idx="12">
                  <c:v>Іноземної філології</c:v>
                </c:pt>
                <c:pt idx="13">
                  <c:v>Філологічний</c:v>
                </c:pt>
                <c:pt idx="14">
                  <c:v>Стоматологічний</c:v>
                </c:pt>
                <c:pt idx="15">
                  <c:v>Юридичний</c:v>
                </c:pt>
                <c:pt idx="16">
                  <c:v>Інженерно-технічний</c:v>
                </c:pt>
                <c:pt idx="17">
                  <c:v>Європейського права та правознавства</c:v>
                </c:pt>
                <c:pt idx="18">
                  <c:v>Туризму та міжнародних комунікацій</c:v>
                </c:pt>
                <c:pt idx="19">
                  <c:v>Інформаційних технологій</c:v>
                </c:pt>
                <c:pt idx="20">
                  <c:v>Міжнародних відносин</c:v>
                </c:pt>
                <c:pt idx="21">
                  <c:v>Економічний</c:v>
                </c:pt>
                <c:pt idx="22">
                  <c:v>Міжн.політики, МтаБ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Діаграми!$C$120:$C$143</c:f>
              <c:numCache>
                <c:formatCode>0.0</c:formatCode>
                <c:ptCount val="24"/>
                <c:pt idx="0">
                  <c:v>78</c:v>
                </c:pt>
                <c:pt idx="1">
                  <c:v>32.4</c:v>
                </c:pt>
                <c:pt idx="2">
                  <c:v>60</c:v>
                </c:pt>
                <c:pt idx="3">
                  <c:v>45.6</c:v>
                </c:pt>
                <c:pt idx="4">
                  <c:v>70.900000000000006</c:v>
                </c:pt>
                <c:pt idx="5">
                  <c:v>37.1</c:v>
                </c:pt>
                <c:pt idx="6">
                  <c:v>74.5</c:v>
                </c:pt>
                <c:pt idx="7">
                  <c:v>64.7</c:v>
                </c:pt>
                <c:pt idx="8">
                  <c:v>36.200000000000003</c:v>
                </c:pt>
                <c:pt idx="9">
                  <c:v>32.6</c:v>
                </c:pt>
                <c:pt idx="10">
                  <c:v>46.2</c:v>
                </c:pt>
                <c:pt idx="11">
                  <c:v>46.3</c:v>
                </c:pt>
                <c:pt idx="12">
                  <c:v>50</c:v>
                </c:pt>
                <c:pt idx="13">
                  <c:v>40.5</c:v>
                </c:pt>
                <c:pt idx="14">
                  <c:v>19.399999999999999</c:v>
                </c:pt>
                <c:pt idx="15">
                  <c:v>52.2</c:v>
                </c:pt>
                <c:pt idx="16">
                  <c:v>34.200000000000003</c:v>
                </c:pt>
                <c:pt idx="17">
                  <c:v>38.9</c:v>
                </c:pt>
                <c:pt idx="18">
                  <c:v>35.700000000000003</c:v>
                </c:pt>
                <c:pt idx="19">
                  <c:v>36.4</c:v>
                </c:pt>
                <c:pt idx="20">
                  <c:v>50</c:v>
                </c:pt>
                <c:pt idx="21">
                  <c:v>44.1</c:v>
                </c:pt>
                <c:pt idx="22">
                  <c:v>8.9</c:v>
                </c:pt>
                <c:pt idx="23">
                  <c:v>46.6</c:v>
                </c:pt>
              </c:numCache>
            </c:numRef>
          </c:val>
        </c:ser>
        <c:axId val="74520832"/>
        <c:axId val="74530816"/>
      </c:barChart>
      <c:catAx>
        <c:axId val="74520832"/>
        <c:scaling>
          <c:orientation val="minMax"/>
        </c:scaling>
        <c:axPos val="b"/>
        <c:tickLblPos val="nextTo"/>
        <c:crossAx val="74530816"/>
        <c:crosses val="autoZero"/>
        <c:auto val="1"/>
        <c:lblAlgn val="ctr"/>
        <c:lblOffset val="100"/>
      </c:catAx>
      <c:valAx>
        <c:axId val="74530816"/>
        <c:scaling>
          <c:orientation val="minMax"/>
        </c:scaling>
        <c:axPos val="l"/>
        <c:majorGridlines/>
        <c:numFmt formatCode="0.0" sourceLinked="1"/>
        <c:tickLblPos val="nextTo"/>
        <c:crossAx val="745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12265893770591"/>
          <c:y val="0.87724776130924809"/>
          <c:w val="0.11983326901655544"/>
          <c:h val="0.10050756523081671"/>
        </c:manualLayout>
      </c:layout>
    </c:legend>
    <c:plotVisOnly val="1"/>
  </c:chart>
  <c:txPr>
    <a:bodyPr/>
    <a:lstStyle/>
    <a:p>
      <a:pPr>
        <a:defRPr sz="12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855109352206906E-2"/>
          <c:y val="2.8522850828617521E-2"/>
          <c:w val="0.93544620791014266"/>
          <c:h val="0.59499056837548481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Діаграми!$B$148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Діаграми!$A$149:$A$171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Суспільних наук</c:v>
                </c:pt>
                <c:pt idx="5">
                  <c:v>Хімічний</c:v>
                </c:pt>
                <c:pt idx="6">
                  <c:v>Математичний</c:v>
                </c:pt>
                <c:pt idx="7">
                  <c:v>Фізичний</c:v>
                </c:pt>
                <c:pt idx="8">
                  <c:v>Гуманітарно-природничий</c:v>
                </c:pt>
                <c:pt idx="9">
                  <c:v>Медичний</c:v>
                </c:pt>
                <c:pt idx="10">
                  <c:v>ЛНІ</c:v>
                </c:pt>
                <c:pt idx="11">
                  <c:v>Іноземної філології</c:v>
                </c:pt>
                <c:pt idx="12">
                  <c:v>Стоматологічний</c:v>
                </c:pt>
                <c:pt idx="13">
                  <c:v>Інженерно-технічний</c:v>
                </c:pt>
                <c:pt idx="14">
                  <c:v>Юридичний</c:v>
                </c:pt>
                <c:pt idx="15">
                  <c:v>Європейського права та правознавства</c:v>
                </c:pt>
                <c:pt idx="16">
                  <c:v>Філологічний</c:v>
                </c:pt>
                <c:pt idx="17">
                  <c:v>Міжн.політики, МтаБ</c:v>
                </c:pt>
                <c:pt idx="18">
                  <c:v>Інформаційних технологій</c:v>
                </c:pt>
                <c:pt idx="19">
                  <c:v>Туризму та міжнародних комунікацій</c:v>
                </c:pt>
                <c:pt idx="20">
                  <c:v>Економічний</c:v>
                </c:pt>
                <c:pt idx="21">
                  <c:v>Міжнародних відносин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Діаграми!$B$149:$B$171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98.6</c:v>
                </c:pt>
                <c:pt idx="7">
                  <c:v>97.7</c:v>
                </c:pt>
                <c:pt idx="8">
                  <c:v>97.6</c:v>
                </c:pt>
                <c:pt idx="9">
                  <c:v>96.2</c:v>
                </c:pt>
                <c:pt idx="10">
                  <c:v>95.7</c:v>
                </c:pt>
                <c:pt idx="11">
                  <c:v>95</c:v>
                </c:pt>
                <c:pt idx="12">
                  <c:v>94.9</c:v>
                </c:pt>
                <c:pt idx="13">
                  <c:v>94.6</c:v>
                </c:pt>
                <c:pt idx="14">
                  <c:v>93</c:v>
                </c:pt>
                <c:pt idx="15">
                  <c:v>89.2</c:v>
                </c:pt>
                <c:pt idx="16">
                  <c:v>87.8</c:v>
                </c:pt>
                <c:pt idx="17">
                  <c:v>87.1</c:v>
                </c:pt>
                <c:pt idx="18">
                  <c:v>87</c:v>
                </c:pt>
                <c:pt idx="19">
                  <c:v>86.1</c:v>
                </c:pt>
                <c:pt idx="20">
                  <c:v>65.7</c:v>
                </c:pt>
                <c:pt idx="21">
                  <c:v>54.8</c:v>
                </c:pt>
                <c:pt idx="22">
                  <c:v>92.2</c:v>
                </c:pt>
              </c:numCache>
            </c:numRef>
          </c:val>
        </c:ser>
        <c:ser>
          <c:idx val="1"/>
          <c:order val="1"/>
          <c:tx>
            <c:strRef>
              <c:f>Діаграми!$C$148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Діаграми!$A$149:$A$171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Суспільних наук</c:v>
                </c:pt>
                <c:pt idx="5">
                  <c:v>Хімічний</c:v>
                </c:pt>
                <c:pt idx="6">
                  <c:v>Математичний</c:v>
                </c:pt>
                <c:pt idx="7">
                  <c:v>Фізичний</c:v>
                </c:pt>
                <c:pt idx="8">
                  <c:v>Гуманітарно-природничий</c:v>
                </c:pt>
                <c:pt idx="9">
                  <c:v>Медичний</c:v>
                </c:pt>
                <c:pt idx="10">
                  <c:v>ЛНІ</c:v>
                </c:pt>
                <c:pt idx="11">
                  <c:v>Іноземної філології</c:v>
                </c:pt>
                <c:pt idx="12">
                  <c:v>Стоматологічний</c:v>
                </c:pt>
                <c:pt idx="13">
                  <c:v>Інженерно-технічний</c:v>
                </c:pt>
                <c:pt idx="14">
                  <c:v>Юридичний</c:v>
                </c:pt>
                <c:pt idx="15">
                  <c:v>Європейського права та правознавства</c:v>
                </c:pt>
                <c:pt idx="16">
                  <c:v>Філологічний</c:v>
                </c:pt>
                <c:pt idx="17">
                  <c:v>Міжн.політики, МтаБ</c:v>
                </c:pt>
                <c:pt idx="18">
                  <c:v>Інформаційних технологій</c:v>
                </c:pt>
                <c:pt idx="19">
                  <c:v>Туризму та міжнародних комунікацій</c:v>
                </c:pt>
                <c:pt idx="20">
                  <c:v>Економічний</c:v>
                </c:pt>
                <c:pt idx="21">
                  <c:v>Міжнародних відносин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Діаграми!$C$149:$C$171</c:f>
              <c:numCache>
                <c:formatCode>0.0</c:formatCode>
                <c:ptCount val="23"/>
                <c:pt idx="0">
                  <c:v>59.6</c:v>
                </c:pt>
                <c:pt idx="1">
                  <c:v>62.7</c:v>
                </c:pt>
                <c:pt idx="2">
                  <c:v>32.5</c:v>
                </c:pt>
                <c:pt idx="3">
                  <c:v>62.2</c:v>
                </c:pt>
                <c:pt idx="4">
                  <c:v>63.2</c:v>
                </c:pt>
                <c:pt idx="5">
                  <c:v>71.400000000000006</c:v>
                </c:pt>
                <c:pt idx="6">
                  <c:v>74.3</c:v>
                </c:pt>
                <c:pt idx="7">
                  <c:v>70.2</c:v>
                </c:pt>
                <c:pt idx="8">
                  <c:v>73.8</c:v>
                </c:pt>
                <c:pt idx="9">
                  <c:v>41.8</c:v>
                </c:pt>
                <c:pt idx="10">
                  <c:v>65.2</c:v>
                </c:pt>
                <c:pt idx="11">
                  <c:v>61.7</c:v>
                </c:pt>
                <c:pt idx="12">
                  <c:v>32.299999999999997</c:v>
                </c:pt>
                <c:pt idx="13">
                  <c:v>50</c:v>
                </c:pt>
                <c:pt idx="14">
                  <c:v>38</c:v>
                </c:pt>
                <c:pt idx="15">
                  <c:v>56.6</c:v>
                </c:pt>
                <c:pt idx="16">
                  <c:v>34.1</c:v>
                </c:pt>
                <c:pt idx="17">
                  <c:v>51.6</c:v>
                </c:pt>
                <c:pt idx="18">
                  <c:v>17.399999999999999</c:v>
                </c:pt>
                <c:pt idx="19">
                  <c:v>41.7</c:v>
                </c:pt>
                <c:pt idx="20">
                  <c:v>47.5</c:v>
                </c:pt>
                <c:pt idx="21">
                  <c:v>47.6</c:v>
                </c:pt>
                <c:pt idx="22">
                  <c:v>51.8</c:v>
                </c:pt>
              </c:numCache>
            </c:numRef>
          </c:val>
        </c:ser>
        <c:axId val="74556160"/>
        <c:axId val="74557696"/>
      </c:barChart>
      <c:catAx>
        <c:axId val="7455616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74557696"/>
        <c:crosses val="autoZero"/>
        <c:auto val="1"/>
        <c:lblAlgn val="ctr"/>
        <c:lblOffset val="100"/>
      </c:catAx>
      <c:valAx>
        <c:axId val="74557696"/>
        <c:scaling>
          <c:orientation val="minMax"/>
        </c:scaling>
        <c:axPos val="l"/>
        <c:majorGridlines/>
        <c:numFmt formatCode="0.0" sourceLinked="1"/>
        <c:tickLblPos val="nextTo"/>
        <c:crossAx val="7455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1299609446643"/>
          <c:y val="0.86716004430082083"/>
          <c:w val="0.11983326901655544"/>
          <c:h val="0.10296822277942826"/>
        </c:manualLayout>
      </c:layout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Діаграми!$B$176</c:f>
              <c:strCache>
                <c:ptCount val="1"/>
                <c:pt idx="0">
                  <c:v>Успішність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Діаграми!$A$177:$A$182</c:f>
              <c:strCache>
                <c:ptCount val="6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Всього по ун-ту</c:v>
                </c:pt>
              </c:strCache>
            </c:strRef>
          </c:cat>
          <c:val>
            <c:numRef>
              <c:f>Діаграми!$B$177:$B$182</c:f>
              <c:numCache>
                <c:formatCode>0.0</c:formatCode>
                <c:ptCount val="6"/>
                <c:pt idx="0">
                  <c:v>91.9</c:v>
                </c:pt>
                <c:pt idx="1">
                  <c:v>89.4</c:v>
                </c:pt>
                <c:pt idx="2">
                  <c:v>90.6</c:v>
                </c:pt>
                <c:pt idx="3">
                  <c:v>91.7</c:v>
                </c:pt>
                <c:pt idx="4">
                  <c:v>92.2</c:v>
                </c:pt>
                <c:pt idx="5">
                  <c:v>91.1</c:v>
                </c:pt>
              </c:numCache>
            </c:numRef>
          </c:val>
        </c:ser>
        <c:ser>
          <c:idx val="1"/>
          <c:order val="1"/>
          <c:tx>
            <c:strRef>
              <c:f>Діаграми!$C$176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Діаграми!$A$177:$A$182</c:f>
              <c:strCache>
                <c:ptCount val="6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Всього по ун-ту</c:v>
                </c:pt>
              </c:strCache>
            </c:strRef>
          </c:cat>
          <c:val>
            <c:numRef>
              <c:f>Діаграми!$C$177:$C$182</c:f>
              <c:numCache>
                <c:formatCode>0.0</c:formatCode>
                <c:ptCount val="6"/>
                <c:pt idx="0">
                  <c:v>28.2</c:v>
                </c:pt>
                <c:pt idx="1">
                  <c:v>30.4</c:v>
                </c:pt>
                <c:pt idx="2">
                  <c:v>40.700000000000003</c:v>
                </c:pt>
                <c:pt idx="3">
                  <c:v>46.6</c:v>
                </c:pt>
                <c:pt idx="4">
                  <c:v>51.8</c:v>
                </c:pt>
                <c:pt idx="5">
                  <c:v>38.4</c:v>
                </c:pt>
              </c:numCache>
            </c:numRef>
          </c:val>
        </c:ser>
        <c:axId val="74586368"/>
        <c:axId val="74596352"/>
      </c:barChart>
      <c:catAx>
        <c:axId val="74586368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74596352"/>
        <c:crosses val="autoZero"/>
        <c:auto val="1"/>
        <c:lblAlgn val="ctr"/>
        <c:lblOffset val="100"/>
      </c:catAx>
      <c:valAx>
        <c:axId val="74596352"/>
        <c:scaling>
          <c:orientation val="minMax"/>
        </c:scaling>
        <c:axPos val="l"/>
        <c:majorGridlines/>
        <c:numFmt formatCode="0.0" sourceLinked="1"/>
        <c:tickLblPos val="nextTo"/>
        <c:crossAx val="74586368"/>
        <c:crosses val="autoZero"/>
        <c:crossBetween val="between"/>
      </c:valAx>
    </c:plotArea>
    <c:legend>
      <c:legendPos val="r"/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23740956529041E-2"/>
          <c:y val="2.9083221178885055E-2"/>
          <c:w val="0.93509416586084637"/>
          <c:h val="0.5870336050822722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Діаграми!$B$196</c:f>
              <c:strCache>
                <c:ptCount val="1"/>
                <c:pt idx="0">
                  <c:v>Успішність %  (2013/2014)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200"/>
                </a:pPr>
                <a:endParaRPr lang="ru-RU"/>
              </a:p>
            </c:txPr>
            <c:dLblPos val="ctr"/>
            <c:showVal val="1"/>
          </c:dLbls>
          <c:cat>
            <c:strRef>
              <c:f>Діаграми!$A$197:$A$218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Європейського права та правознавства</c:v>
                </c:pt>
                <c:pt idx="5">
                  <c:v>Здоров’я людини</c:v>
                </c:pt>
                <c:pt idx="6">
                  <c:v>Інженерно-технічний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Історичний</c:v>
                </c:pt>
                <c:pt idx="10">
                  <c:v>Математичний</c:v>
                </c:pt>
                <c:pt idx="11">
                  <c:v>Медичний</c:v>
                </c:pt>
                <c:pt idx="12">
                  <c:v>Міжн.політики, МтаБ</c:v>
                </c:pt>
                <c:pt idx="13">
                  <c:v>Міжнародних відносин</c:v>
                </c:pt>
                <c:pt idx="14">
                  <c:v>Стоматологічний</c:v>
                </c:pt>
                <c:pt idx="15">
                  <c:v>Суспільних наук</c:v>
                </c:pt>
                <c:pt idx="16">
                  <c:v>Туризму та міжнародних комунікацій</c:v>
                </c:pt>
                <c:pt idx="17">
                  <c:v>Фізичний</c:v>
                </c:pt>
                <c:pt idx="18">
                  <c:v>Філологічний</c:v>
                </c:pt>
                <c:pt idx="19">
                  <c:v>Хімічний</c:v>
                </c:pt>
                <c:pt idx="20">
                  <c:v>Юридичний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Діаграми!$B$197:$B$218</c:f>
              <c:numCache>
                <c:formatCode>0.0</c:formatCode>
                <c:ptCount val="22"/>
                <c:pt idx="0">
                  <c:v>96.8</c:v>
                </c:pt>
                <c:pt idx="1">
                  <c:v>100</c:v>
                </c:pt>
                <c:pt idx="2">
                  <c:v>95.3</c:v>
                </c:pt>
                <c:pt idx="3">
                  <c:v>90.5</c:v>
                </c:pt>
                <c:pt idx="4">
                  <c:v>98.1</c:v>
                </c:pt>
                <c:pt idx="5">
                  <c:v>99.1</c:v>
                </c:pt>
                <c:pt idx="6">
                  <c:v>96.9</c:v>
                </c:pt>
                <c:pt idx="7">
                  <c:v>90.3</c:v>
                </c:pt>
                <c:pt idx="8">
                  <c:v>93.7</c:v>
                </c:pt>
                <c:pt idx="9">
                  <c:v>99.6</c:v>
                </c:pt>
                <c:pt idx="10">
                  <c:v>97.6</c:v>
                </c:pt>
                <c:pt idx="11">
                  <c:v>94.7</c:v>
                </c:pt>
                <c:pt idx="12">
                  <c:v>96.5</c:v>
                </c:pt>
                <c:pt idx="13">
                  <c:v>75.3</c:v>
                </c:pt>
                <c:pt idx="14">
                  <c:v>99.3</c:v>
                </c:pt>
                <c:pt idx="15">
                  <c:v>97.4</c:v>
                </c:pt>
                <c:pt idx="16">
                  <c:v>94.5</c:v>
                </c:pt>
                <c:pt idx="17">
                  <c:v>93.4</c:v>
                </c:pt>
                <c:pt idx="18">
                  <c:v>72.3</c:v>
                </c:pt>
                <c:pt idx="19">
                  <c:v>98.6</c:v>
                </c:pt>
                <c:pt idx="20">
                  <c:v>96.3</c:v>
                </c:pt>
                <c:pt idx="21">
                  <c:v>93.6</c:v>
                </c:pt>
              </c:numCache>
            </c:numRef>
          </c:val>
        </c:ser>
        <c:ser>
          <c:idx val="1"/>
          <c:order val="1"/>
          <c:tx>
            <c:strRef>
              <c:f>Діаграми!$C$196</c:f>
              <c:strCache>
                <c:ptCount val="1"/>
                <c:pt idx="0">
                  <c:v>Успішність %  (2014/2015)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200"/>
                </a:pPr>
                <a:endParaRPr lang="ru-RU"/>
              </a:p>
            </c:txPr>
            <c:dLblPos val="ctr"/>
            <c:showVal val="1"/>
          </c:dLbls>
          <c:cat>
            <c:strRef>
              <c:f>Діаграми!$A$197:$A$218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Європейського права та правознавства</c:v>
                </c:pt>
                <c:pt idx="5">
                  <c:v>Здоров’я людини</c:v>
                </c:pt>
                <c:pt idx="6">
                  <c:v>Інженерно-технічний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Історичний</c:v>
                </c:pt>
                <c:pt idx="10">
                  <c:v>Математичний</c:v>
                </c:pt>
                <c:pt idx="11">
                  <c:v>Медичний</c:v>
                </c:pt>
                <c:pt idx="12">
                  <c:v>Міжн.політики, МтаБ</c:v>
                </c:pt>
                <c:pt idx="13">
                  <c:v>Міжнародних відносин</c:v>
                </c:pt>
                <c:pt idx="14">
                  <c:v>Стоматологічний</c:v>
                </c:pt>
                <c:pt idx="15">
                  <c:v>Суспільних наук</c:v>
                </c:pt>
                <c:pt idx="16">
                  <c:v>Туризму та міжнародних комунікацій</c:v>
                </c:pt>
                <c:pt idx="17">
                  <c:v>Фізичний</c:v>
                </c:pt>
                <c:pt idx="18">
                  <c:v>Філологічний</c:v>
                </c:pt>
                <c:pt idx="19">
                  <c:v>Хімічний</c:v>
                </c:pt>
                <c:pt idx="20">
                  <c:v>Юридичний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Діаграми!$C$197:$C$218</c:f>
              <c:numCache>
                <c:formatCode>0.0</c:formatCode>
                <c:ptCount val="22"/>
                <c:pt idx="0">
                  <c:v>98.8</c:v>
                </c:pt>
                <c:pt idx="1">
                  <c:v>97.2</c:v>
                </c:pt>
                <c:pt idx="2">
                  <c:v>97.4</c:v>
                </c:pt>
                <c:pt idx="3">
                  <c:v>74.7</c:v>
                </c:pt>
                <c:pt idx="4">
                  <c:v>80.900000000000006</c:v>
                </c:pt>
                <c:pt idx="5">
                  <c:v>99.2</c:v>
                </c:pt>
                <c:pt idx="6">
                  <c:v>87.6</c:v>
                </c:pt>
                <c:pt idx="7">
                  <c:v>93.6</c:v>
                </c:pt>
                <c:pt idx="8">
                  <c:v>85.5</c:v>
                </c:pt>
                <c:pt idx="9">
                  <c:v>98.7</c:v>
                </c:pt>
                <c:pt idx="10">
                  <c:v>98.4</c:v>
                </c:pt>
                <c:pt idx="11">
                  <c:v>95.5</c:v>
                </c:pt>
                <c:pt idx="12">
                  <c:v>70.3</c:v>
                </c:pt>
                <c:pt idx="13">
                  <c:v>69.2</c:v>
                </c:pt>
                <c:pt idx="14">
                  <c:v>90.3</c:v>
                </c:pt>
                <c:pt idx="15">
                  <c:v>99.6</c:v>
                </c:pt>
                <c:pt idx="16">
                  <c:v>81.2</c:v>
                </c:pt>
                <c:pt idx="17">
                  <c:v>93.4</c:v>
                </c:pt>
                <c:pt idx="18">
                  <c:v>88.4</c:v>
                </c:pt>
                <c:pt idx="19">
                  <c:v>97.5</c:v>
                </c:pt>
                <c:pt idx="20">
                  <c:v>83.7</c:v>
                </c:pt>
                <c:pt idx="21">
                  <c:v>91.1</c:v>
                </c:pt>
              </c:numCache>
            </c:numRef>
          </c:val>
        </c:ser>
        <c:axId val="74630656"/>
        <c:axId val="74632192"/>
      </c:barChart>
      <c:catAx>
        <c:axId val="74630656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74632192"/>
        <c:crosses val="autoZero"/>
        <c:auto val="1"/>
        <c:lblAlgn val="ctr"/>
        <c:lblOffset val="100"/>
      </c:catAx>
      <c:valAx>
        <c:axId val="74632192"/>
        <c:scaling>
          <c:orientation val="minMax"/>
        </c:scaling>
        <c:axPos val="l"/>
        <c:majorGridlines/>
        <c:numFmt formatCode="0.0" sourceLinked="1"/>
        <c:tickLblPos val="nextTo"/>
        <c:crossAx val="7463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91740273951858"/>
          <c:y val="0.86651485853069965"/>
          <c:w val="0.20565542310307186"/>
          <c:h val="0.10741869447065677"/>
        </c:manualLayout>
      </c:layout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38099</xdr:rowOff>
    </xdr:from>
    <xdr:to>
      <xdr:col>17</xdr:col>
      <xdr:colOff>581025</xdr:colOff>
      <xdr:row>26</xdr:row>
      <xdr:rowOff>219074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32</xdr:row>
      <xdr:rowOff>19049</xdr:rowOff>
    </xdr:from>
    <xdr:to>
      <xdr:col>18</xdr:col>
      <xdr:colOff>9524</xdr:colOff>
      <xdr:row>56</xdr:row>
      <xdr:rowOff>9524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609599</xdr:colOff>
      <xdr:row>61</xdr:row>
      <xdr:rowOff>19050</xdr:rowOff>
    </xdr:from>
    <xdr:to>
      <xdr:col>17</xdr:col>
      <xdr:colOff>962024</xdr:colOff>
      <xdr:row>84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123824</xdr:colOff>
      <xdr:row>90</xdr:row>
      <xdr:rowOff>38100</xdr:rowOff>
    </xdr:from>
    <xdr:to>
      <xdr:col>17</xdr:col>
      <xdr:colOff>1228725</xdr:colOff>
      <xdr:row>114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47624</xdr:colOff>
      <xdr:row>119</xdr:row>
      <xdr:rowOff>0</xdr:rowOff>
    </xdr:from>
    <xdr:to>
      <xdr:col>17</xdr:col>
      <xdr:colOff>1257299</xdr:colOff>
      <xdr:row>143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38099</xdr:colOff>
      <xdr:row>147</xdr:row>
      <xdr:rowOff>180976</xdr:rowOff>
    </xdr:from>
    <xdr:to>
      <xdr:col>17</xdr:col>
      <xdr:colOff>1247774</xdr:colOff>
      <xdr:row>171</xdr:row>
      <xdr:rowOff>57150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38099</xdr:colOff>
      <xdr:row>175</xdr:row>
      <xdr:rowOff>190500</xdr:rowOff>
    </xdr:from>
    <xdr:to>
      <xdr:col>18</xdr:col>
      <xdr:colOff>28574</xdr:colOff>
      <xdr:row>190</xdr:row>
      <xdr:rowOff>66675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9524</xdr:colOff>
      <xdr:row>195</xdr:row>
      <xdr:rowOff>323849</xdr:rowOff>
    </xdr:from>
    <xdr:to>
      <xdr:col>17</xdr:col>
      <xdr:colOff>1314449</xdr:colOff>
      <xdr:row>217</xdr:row>
      <xdr:rowOff>180974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topLeftCell="A220" zoomScaleNormal="100" workbookViewId="0">
      <selection activeCell="E235" sqref="E235"/>
    </sheetView>
  </sheetViews>
  <sheetFormatPr defaultRowHeight="15"/>
  <cols>
    <col min="1" max="1" width="17.140625" customWidth="1"/>
    <col min="2" max="2" width="7.7109375" customWidth="1"/>
    <col min="3" max="3" width="6.85546875" customWidth="1"/>
    <col min="4" max="4" width="7.85546875" customWidth="1"/>
    <col min="5" max="5" width="8.7109375" customWidth="1"/>
    <col min="6" max="6" width="6.140625" customWidth="1"/>
    <col min="7" max="7" width="5.42578125" customWidth="1"/>
    <col min="8" max="8" width="7.140625" customWidth="1"/>
    <col min="9" max="9" width="7.28515625" customWidth="1"/>
    <col min="10" max="10" width="6.5703125" customWidth="1"/>
    <col min="11" max="11" width="6.42578125" customWidth="1"/>
    <col min="12" max="12" width="5.5703125" customWidth="1"/>
    <col min="13" max="13" width="5" customWidth="1"/>
    <col min="14" max="14" width="6.42578125" customWidth="1"/>
    <col min="15" max="15" width="5.42578125" customWidth="1"/>
    <col min="16" max="16" width="4.7109375" customWidth="1"/>
    <col min="17" max="17" width="7" customWidth="1"/>
    <col min="18" max="18" width="6.28515625" customWidth="1"/>
    <col min="19" max="19" width="7.85546875" customWidth="1"/>
  </cols>
  <sheetData>
    <row r="1" spans="1:19" ht="12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2" customHeight="1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>
      <c r="A3" s="80" t="s">
        <v>62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>
      <c r="A5" s="2"/>
      <c r="B5" s="69" t="s">
        <v>64</v>
      </c>
      <c r="C5" s="69"/>
      <c r="D5" s="69"/>
      <c r="E5" s="78" t="s">
        <v>2</v>
      </c>
      <c r="F5" s="78"/>
      <c r="G5" s="78"/>
      <c r="H5" s="78"/>
      <c r="I5" s="78"/>
      <c r="J5" s="78"/>
      <c r="K5" s="78"/>
      <c r="L5" s="78"/>
      <c r="M5" s="78"/>
      <c r="N5" s="78" t="s">
        <v>63</v>
      </c>
      <c r="O5" s="69"/>
      <c r="P5" s="69"/>
      <c r="Q5" s="69"/>
      <c r="R5" s="69"/>
      <c r="S5" s="2"/>
    </row>
    <row r="6" spans="1:19" ht="14.25" customHeight="1">
      <c r="A6" s="70" t="s">
        <v>3</v>
      </c>
      <c r="B6" s="70" t="s">
        <v>4</v>
      </c>
      <c r="C6" s="70" t="s">
        <v>5</v>
      </c>
      <c r="D6" s="70" t="s">
        <v>6</v>
      </c>
      <c r="E6" s="70" t="s">
        <v>7</v>
      </c>
      <c r="F6" s="74" t="s">
        <v>8</v>
      </c>
      <c r="G6" s="74" t="s">
        <v>9</v>
      </c>
      <c r="H6" s="70" t="s">
        <v>10</v>
      </c>
      <c r="I6" s="70"/>
      <c r="J6" s="70"/>
      <c r="K6" s="70"/>
      <c r="L6" s="70"/>
      <c r="M6" s="75" t="s">
        <v>11</v>
      </c>
      <c r="N6" s="76"/>
      <c r="O6" s="76"/>
      <c r="P6" s="77"/>
      <c r="Q6" s="70" t="s">
        <v>12</v>
      </c>
      <c r="R6" s="70" t="s">
        <v>13</v>
      </c>
      <c r="S6" s="73" t="s">
        <v>14</v>
      </c>
    </row>
    <row r="7" spans="1:19" ht="43.5" customHeight="1">
      <c r="A7" s="70"/>
      <c r="B7" s="72"/>
      <c r="C7" s="70"/>
      <c r="D7" s="70"/>
      <c r="E7" s="70"/>
      <c r="F7" s="74"/>
      <c r="G7" s="74"/>
      <c r="H7" s="4" t="s">
        <v>15</v>
      </c>
      <c r="I7" s="4" t="s">
        <v>16</v>
      </c>
      <c r="J7" s="4" t="s">
        <v>17</v>
      </c>
      <c r="K7" s="4" t="s">
        <v>18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23</v>
      </c>
      <c r="Q7" s="71"/>
      <c r="R7" s="72"/>
      <c r="S7" s="73"/>
    </row>
    <row r="8" spans="1:19">
      <c r="A8" s="4">
        <v>1</v>
      </c>
      <c r="B8" s="5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5">
        <v>18</v>
      </c>
      <c r="S8" s="6">
        <v>19</v>
      </c>
    </row>
    <row r="9" spans="1:19">
      <c r="A9" s="7" t="s">
        <v>24</v>
      </c>
      <c r="B9" s="8">
        <f>C9+D9</f>
        <v>324</v>
      </c>
      <c r="C9" s="9"/>
      <c r="D9" s="8">
        <f>E9+F9</f>
        <v>324</v>
      </c>
      <c r="E9" s="8">
        <f>G9+H9+M9</f>
        <v>324</v>
      </c>
      <c r="F9" s="9"/>
      <c r="G9" s="9"/>
      <c r="H9" s="8">
        <f>SUM(I9:L9)</f>
        <v>320</v>
      </c>
      <c r="I9" s="9">
        <v>21</v>
      </c>
      <c r="J9" s="9">
        <v>118</v>
      </c>
      <c r="K9" s="9">
        <v>149</v>
      </c>
      <c r="L9" s="9">
        <v>32</v>
      </c>
      <c r="M9" s="8">
        <f>SUM(N9:P9)</f>
        <v>4</v>
      </c>
      <c r="N9" s="9">
        <v>4</v>
      </c>
      <c r="O9" s="9"/>
      <c r="P9" s="9"/>
      <c r="Q9" s="10">
        <f>(H9/D9)*100</f>
        <v>98.76543209876543</v>
      </c>
      <c r="R9" s="10">
        <f>((J9+I9)/D9)*100</f>
        <v>42.901234567901234</v>
      </c>
      <c r="S9" s="11"/>
    </row>
    <row r="10" spans="1:19">
      <c r="A10" s="12" t="s">
        <v>25</v>
      </c>
      <c r="B10" s="8">
        <f>C10+D10</f>
        <v>321</v>
      </c>
      <c r="C10" s="9"/>
      <c r="D10" s="8">
        <f>E10+F10</f>
        <v>321</v>
      </c>
      <c r="E10" s="8">
        <f>G10+H10+M10</f>
        <v>320</v>
      </c>
      <c r="F10" s="9">
        <v>1</v>
      </c>
      <c r="G10" s="9"/>
      <c r="H10" s="8">
        <f t="shared" ref="H10:H29" si="0">SUM(I10:L10)</f>
        <v>312</v>
      </c>
      <c r="I10" s="9">
        <v>54</v>
      </c>
      <c r="J10" s="9">
        <v>113</v>
      </c>
      <c r="K10" s="9">
        <v>108</v>
      </c>
      <c r="L10" s="9">
        <v>37</v>
      </c>
      <c r="M10" s="8">
        <f t="shared" ref="M10:M31" si="1">SUM(N10:P10)</f>
        <v>8</v>
      </c>
      <c r="N10" s="9">
        <v>5</v>
      </c>
      <c r="O10" s="9"/>
      <c r="P10" s="9">
        <v>3</v>
      </c>
      <c r="Q10" s="10">
        <f>(H10/D10)*100</f>
        <v>97.196261682242991</v>
      </c>
      <c r="R10" s="10">
        <f>((J10+I10)/D10)*100</f>
        <v>52.024922118380054</v>
      </c>
      <c r="S10" s="13"/>
    </row>
    <row r="11" spans="1:19">
      <c r="A11" s="12" t="s">
        <v>26</v>
      </c>
      <c r="B11" s="8">
        <f t="shared" ref="B11:B31" si="2">C11+D11</f>
        <v>192</v>
      </c>
      <c r="C11" s="9">
        <v>1</v>
      </c>
      <c r="D11" s="8">
        <f>E11+F11</f>
        <v>191</v>
      </c>
      <c r="E11" s="8">
        <f>G11+H11+M11</f>
        <v>187</v>
      </c>
      <c r="F11" s="9">
        <v>4</v>
      </c>
      <c r="G11" s="9"/>
      <c r="H11" s="8">
        <f>SUM(I11:L11)</f>
        <v>186</v>
      </c>
      <c r="I11" s="9">
        <v>25</v>
      </c>
      <c r="J11" s="9">
        <v>71</v>
      </c>
      <c r="K11" s="9">
        <v>69</v>
      </c>
      <c r="L11" s="9">
        <v>21</v>
      </c>
      <c r="M11" s="8">
        <f t="shared" si="1"/>
        <v>1</v>
      </c>
      <c r="N11" s="9"/>
      <c r="O11" s="9"/>
      <c r="P11" s="9">
        <v>1</v>
      </c>
      <c r="Q11" s="10">
        <f>(H11/D11)*100</f>
        <v>97.382198952879577</v>
      </c>
      <c r="R11" s="10">
        <f>((J11+I11)/D11)*100</f>
        <v>50.261780104712038</v>
      </c>
      <c r="S11" s="11"/>
    </row>
    <row r="12" spans="1:19">
      <c r="A12" s="12" t="s">
        <v>58</v>
      </c>
      <c r="B12" s="8">
        <f t="shared" si="2"/>
        <v>459</v>
      </c>
      <c r="C12" s="9"/>
      <c r="D12" s="8">
        <f t="shared" ref="D12:D28" si="3">E12+F12</f>
        <v>459</v>
      </c>
      <c r="E12" s="8">
        <f t="shared" ref="E12:E28" si="4">G12+H12+M12</f>
        <v>459</v>
      </c>
      <c r="F12" s="9"/>
      <c r="G12" s="9">
        <v>9</v>
      </c>
      <c r="H12" s="8">
        <f t="shared" si="0"/>
        <v>343</v>
      </c>
      <c r="I12" s="9">
        <v>57</v>
      </c>
      <c r="J12" s="9">
        <v>114</v>
      </c>
      <c r="K12" s="9">
        <v>148</v>
      </c>
      <c r="L12" s="9">
        <v>24</v>
      </c>
      <c r="M12" s="8">
        <f t="shared" si="1"/>
        <v>107</v>
      </c>
      <c r="N12" s="9">
        <v>52</v>
      </c>
      <c r="O12" s="9">
        <v>20</v>
      </c>
      <c r="P12" s="9">
        <v>35</v>
      </c>
      <c r="Q12" s="10">
        <f t="shared" ref="Q12:Q32" si="5">(H12/D12)*100</f>
        <v>74.727668845315904</v>
      </c>
      <c r="R12" s="10">
        <f>((J12+I12)/D12)*100</f>
        <v>37.254901960784316</v>
      </c>
      <c r="S12" s="11"/>
    </row>
    <row r="13" spans="1:19" ht="21.75">
      <c r="A13" s="12" t="s">
        <v>27</v>
      </c>
      <c r="B13" s="8">
        <f t="shared" si="2"/>
        <v>388</v>
      </c>
      <c r="C13" s="9"/>
      <c r="D13" s="8">
        <f t="shared" si="3"/>
        <v>388</v>
      </c>
      <c r="E13" s="8">
        <f t="shared" si="4"/>
        <v>388</v>
      </c>
      <c r="F13" s="9"/>
      <c r="G13" s="9"/>
      <c r="H13" s="8">
        <f t="shared" si="0"/>
        <v>314</v>
      </c>
      <c r="I13" s="9">
        <v>38</v>
      </c>
      <c r="J13" s="9">
        <v>112</v>
      </c>
      <c r="K13" s="9">
        <v>137</v>
      </c>
      <c r="L13" s="9">
        <v>27</v>
      </c>
      <c r="M13" s="8">
        <f t="shared" si="1"/>
        <v>74</v>
      </c>
      <c r="N13" s="9">
        <v>41</v>
      </c>
      <c r="O13" s="9">
        <v>17</v>
      </c>
      <c r="P13" s="9">
        <v>16</v>
      </c>
      <c r="Q13" s="10">
        <f>(H13/D13)*100</f>
        <v>80.927835051546396</v>
      </c>
      <c r="R13" s="10">
        <f>((J13+I13)/D13)*100</f>
        <v>38.659793814432994</v>
      </c>
      <c r="S13" s="14"/>
    </row>
    <row r="14" spans="1:19">
      <c r="A14" s="12" t="s">
        <v>28</v>
      </c>
      <c r="B14" s="8">
        <f t="shared" si="2"/>
        <v>244</v>
      </c>
      <c r="C14" s="9"/>
      <c r="D14" s="8">
        <f t="shared" si="3"/>
        <v>244</v>
      </c>
      <c r="E14" s="8">
        <f t="shared" si="4"/>
        <v>243</v>
      </c>
      <c r="F14" s="9">
        <v>1</v>
      </c>
      <c r="G14" s="9"/>
      <c r="H14" s="8">
        <f t="shared" si="0"/>
        <v>242</v>
      </c>
      <c r="I14" s="9">
        <v>28</v>
      </c>
      <c r="J14" s="9">
        <v>60</v>
      </c>
      <c r="K14" s="9">
        <v>98</v>
      </c>
      <c r="L14" s="9">
        <v>56</v>
      </c>
      <c r="M14" s="8">
        <f t="shared" si="1"/>
        <v>1</v>
      </c>
      <c r="N14" s="9"/>
      <c r="O14" s="9">
        <v>1</v>
      </c>
      <c r="P14" s="9"/>
      <c r="Q14" s="10">
        <f>(H14/D14)*100</f>
        <v>99.180327868852459</v>
      </c>
      <c r="R14" s="10">
        <f t="shared" ref="R14:R32" si="6">((J14+I14)/D14)*100</f>
        <v>36.065573770491802</v>
      </c>
      <c r="S14" s="11"/>
    </row>
    <row r="15" spans="1:19">
      <c r="A15" s="12" t="s">
        <v>29</v>
      </c>
      <c r="B15" s="8">
        <f t="shared" si="2"/>
        <v>450</v>
      </c>
      <c r="C15" s="9"/>
      <c r="D15" s="8">
        <f t="shared" si="3"/>
        <v>450</v>
      </c>
      <c r="E15" s="8">
        <f t="shared" si="4"/>
        <v>450</v>
      </c>
      <c r="F15" s="9"/>
      <c r="G15" s="9"/>
      <c r="H15" s="8">
        <f t="shared" si="0"/>
        <v>394</v>
      </c>
      <c r="I15" s="9">
        <v>20</v>
      </c>
      <c r="J15" s="9">
        <v>138</v>
      </c>
      <c r="K15" s="9">
        <v>167</v>
      </c>
      <c r="L15" s="9">
        <v>69</v>
      </c>
      <c r="M15" s="8">
        <f t="shared" si="1"/>
        <v>56</v>
      </c>
      <c r="N15" s="9">
        <v>16</v>
      </c>
      <c r="O15" s="9">
        <v>16</v>
      </c>
      <c r="P15" s="9">
        <v>24</v>
      </c>
      <c r="Q15" s="10">
        <f t="shared" si="5"/>
        <v>87.555555555555557</v>
      </c>
      <c r="R15" s="10">
        <f t="shared" si="6"/>
        <v>35.111111111111107</v>
      </c>
      <c r="S15" s="11"/>
    </row>
    <row r="16" spans="1:19">
      <c r="A16" s="12" t="s">
        <v>55</v>
      </c>
      <c r="B16" s="8">
        <f t="shared" si="2"/>
        <v>376</v>
      </c>
      <c r="C16" s="9"/>
      <c r="D16" s="8">
        <f t="shared" si="3"/>
        <v>376</v>
      </c>
      <c r="E16" s="8">
        <f t="shared" si="4"/>
        <v>376</v>
      </c>
      <c r="F16" s="9"/>
      <c r="G16" s="9">
        <v>8</v>
      </c>
      <c r="H16" s="8">
        <f t="shared" si="0"/>
        <v>352</v>
      </c>
      <c r="I16" s="9">
        <v>24</v>
      </c>
      <c r="J16" s="9">
        <v>115</v>
      </c>
      <c r="K16" s="9">
        <v>176</v>
      </c>
      <c r="L16" s="9">
        <v>37</v>
      </c>
      <c r="M16" s="8">
        <f t="shared" si="1"/>
        <v>16</v>
      </c>
      <c r="N16" s="9">
        <v>8</v>
      </c>
      <c r="O16" s="9">
        <v>7</v>
      </c>
      <c r="P16" s="9">
        <v>1</v>
      </c>
      <c r="Q16" s="10">
        <f t="shared" si="5"/>
        <v>93.61702127659575</v>
      </c>
      <c r="R16" s="10">
        <f t="shared" si="6"/>
        <v>36.968085106382979</v>
      </c>
      <c r="S16" s="11"/>
    </row>
    <row r="17" spans="1:19">
      <c r="A17" s="12" t="s">
        <v>30</v>
      </c>
      <c r="B17" s="8">
        <f t="shared" si="2"/>
        <v>262</v>
      </c>
      <c r="C17" s="9"/>
      <c r="D17" s="8">
        <f t="shared" si="3"/>
        <v>262</v>
      </c>
      <c r="E17" s="8">
        <f t="shared" si="4"/>
        <v>262</v>
      </c>
      <c r="F17" s="9"/>
      <c r="G17" s="9">
        <v>3</v>
      </c>
      <c r="H17" s="8">
        <f t="shared" si="0"/>
        <v>224</v>
      </c>
      <c r="I17" s="9">
        <v>4</v>
      </c>
      <c r="J17" s="9">
        <v>53</v>
      </c>
      <c r="K17" s="9">
        <v>117</v>
      </c>
      <c r="L17" s="9">
        <v>50</v>
      </c>
      <c r="M17" s="8">
        <f t="shared" si="1"/>
        <v>35</v>
      </c>
      <c r="N17" s="9">
        <v>24</v>
      </c>
      <c r="O17" s="9">
        <v>6</v>
      </c>
      <c r="P17" s="9">
        <v>5</v>
      </c>
      <c r="Q17" s="10">
        <f>(H17/D17)*100</f>
        <v>85.496183206106863</v>
      </c>
      <c r="R17" s="10">
        <f>((J17+I17)/D17)*100</f>
        <v>21.755725190839694</v>
      </c>
      <c r="S17" s="11"/>
    </row>
    <row r="18" spans="1:19">
      <c r="A18" s="12" t="s">
        <v>31</v>
      </c>
      <c r="B18" s="8">
        <f t="shared" si="2"/>
        <v>224</v>
      </c>
      <c r="C18" s="9"/>
      <c r="D18" s="8">
        <f t="shared" si="3"/>
        <v>224</v>
      </c>
      <c r="E18" s="8">
        <f t="shared" si="4"/>
        <v>224</v>
      </c>
      <c r="F18" s="9"/>
      <c r="G18" s="9"/>
      <c r="H18" s="8">
        <f t="shared" si="0"/>
        <v>221</v>
      </c>
      <c r="I18" s="9">
        <v>23</v>
      </c>
      <c r="J18" s="9">
        <v>64</v>
      </c>
      <c r="K18" s="9">
        <v>104</v>
      </c>
      <c r="L18" s="9">
        <v>30</v>
      </c>
      <c r="M18" s="8">
        <f t="shared" si="1"/>
        <v>3</v>
      </c>
      <c r="N18" s="9">
        <v>2</v>
      </c>
      <c r="O18" s="9"/>
      <c r="P18" s="9">
        <v>1</v>
      </c>
      <c r="Q18" s="10">
        <f t="shared" si="5"/>
        <v>98.660714285714292</v>
      </c>
      <c r="R18" s="10">
        <f t="shared" si="6"/>
        <v>38.839285714285715</v>
      </c>
      <c r="S18" s="11"/>
    </row>
    <row r="19" spans="1:19">
      <c r="A19" s="12" t="s">
        <v>32</v>
      </c>
      <c r="B19" s="8">
        <f t="shared" si="2"/>
        <v>369</v>
      </c>
      <c r="C19" s="9">
        <v>2</v>
      </c>
      <c r="D19" s="8">
        <f t="shared" si="3"/>
        <v>367</v>
      </c>
      <c r="E19" s="8">
        <f t="shared" si="4"/>
        <v>361</v>
      </c>
      <c r="F19" s="9">
        <v>6</v>
      </c>
      <c r="G19" s="9"/>
      <c r="H19" s="8">
        <f t="shared" si="0"/>
        <v>361</v>
      </c>
      <c r="I19" s="9">
        <v>54</v>
      </c>
      <c r="J19" s="9">
        <v>119</v>
      </c>
      <c r="K19" s="9">
        <v>153</v>
      </c>
      <c r="L19" s="9">
        <v>35</v>
      </c>
      <c r="M19" s="8">
        <f t="shared" si="1"/>
        <v>0</v>
      </c>
      <c r="N19" s="9"/>
      <c r="O19" s="9"/>
      <c r="P19" s="9"/>
      <c r="Q19" s="10">
        <f t="shared" si="5"/>
        <v>98.365122615803813</v>
      </c>
      <c r="R19" s="10">
        <f t="shared" si="6"/>
        <v>47.138964577656679</v>
      </c>
      <c r="S19" s="11"/>
    </row>
    <row r="20" spans="1:19">
      <c r="A20" s="12" t="s">
        <v>33</v>
      </c>
      <c r="B20" s="8">
        <f t="shared" si="2"/>
        <v>1124</v>
      </c>
      <c r="C20" s="9">
        <v>1</v>
      </c>
      <c r="D20" s="8">
        <f t="shared" si="3"/>
        <v>1123</v>
      </c>
      <c r="E20" s="8">
        <f t="shared" si="4"/>
        <v>1088</v>
      </c>
      <c r="F20" s="9">
        <v>35</v>
      </c>
      <c r="G20" s="9">
        <v>1</v>
      </c>
      <c r="H20" s="8">
        <f t="shared" si="0"/>
        <v>1073</v>
      </c>
      <c r="I20" s="9">
        <v>108</v>
      </c>
      <c r="J20" s="9">
        <v>411</v>
      </c>
      <c r="K20" s="9">
        <v>324</v>
      </c>
      <c r="L20" s="9">
        <v>230</v>
      </c>
      <c r="M20" s="8">
        <f t="shared" si="1"/>
        <v>14</v>
      </c>
      <c r="N20" s="9">
        <v>12</v>
      </c>
      <c r="O20" s="9">
        <v>2</v>
      </c>
      <c r="P20" s="9"/>
      <c r="Q20" s="10">
        <f t="shared" si="5"/>
        <v>95.547640249332147</v>
      </c>
      <c r="R20" s="10">
        <f t="shared" si="6"/>
        <v>46.215494211932324</v>
      </c>
      <c r="S20" s="11"/>
    </row>
    <row r="21" spans="1:19">
      <c r="A21" s="12" t="s">
        <v>34</v>
      </c>
      <c r="B21" s="8">
        <f t="shared" si="2"/>
        <v>201</v>
      </c>
      <c r="C21" s="9"/>
      <c r="D21" s="8">
        <f t="shared" si="3"/>
        <v>201</v>
      </c>
      <c r="E21" s="8">
        <f t="shared" si="4"/>
        <v>201</v>
      </c>
      <c r="F21" s="9"/>
      <c r="G21" s="9"/>
      <c r="H21" s="8">
        <f t="shared" si="0"/>
        <v>139</v>
      </c>
      <c r="I21" s="9">
        <v>32</v>
      </c>
      <c r="J21" s="9">
        <v>37</v>
      </c>
      <c r="K21" s="9">
        <v>68</v>
      </c>
      <c r="L21" s="9">
        <v>2</v>
      </c>
      <c r="M21" s="8">
        <f t="shared" si="1"/>
        <v>62</v>
      </c>
      <c r="N21" s="9">
        <v>20</v>
      </c>
      <c r="O21" s="9">
        <v>9</v>
      </c>
      <c r="P21" s="9">
        <v>33</v>
      </c>
      <c r="Q21" s="10">
        <f t="shared" si="5"/>
        <v>69.154228855721385</v>
      </c>
      <c r="R21" s="10">
        <f t="shared" si="6"/>
        <v>34.328358208955223</v>
      </c>
      <c r="S21" s="11"/>
    </row>
    <row r="22" spans="1:19" ht="21.75">
      <c r="A22" s="12" t="s">
        <v>59</v>
      </c>
      <c r="B22" s="8">
        <f t="shared" si="2"/>
        <v>237</v>
      </c>
      <c r="C22" s="9">
        <v>1</v>
      </c>
      <c r="D22" s="8">
        <f t="shared" si="3"/>
        <v>236</v>
      </c>
      <c r="E22" s="8">
        <f t="shared" si="4"/>
        <v>218</v>
      </c>
      <c r="F22" s="9">
        <v>18</v>
      </c>
      <c r="G22" s="9"/>
      <c r="H22" s="8">
        <f t="shared" si="0"/>
        <v>166</v>
      </c>
      <c r="I22" s="9">
        <v>32</v>
      </c>
      <c r="J22" s="9">
        <v>46</v>
      </c>
      <c r="K22" s="9">
        <v>87</v>
      </c>
      <c r="L22" s="9">
        <v>1</v>
      </c>
      <c r="M22" s="8">
        <f t="shared" si="1"/>
        <v>52</v>
      </c>
      <c r="N22" s="9">
        <v>23</v>
      </c>
      <c r="O22" s="9">
        <v>14</v>
      </c>
      <c r="P22" s="9">
        <v>15</v>
      </c>
      <c r="Q22" s="10">
        <f t="shared" si="5"/>
        <v>70.33898305084746</v>
      </c>
      <c r="R22" s="10">
        <f t="shared" si="6"/>
        <v>33.050847457627121</v>
      </c>
      <c r="S22" s="11"/>
    </row>
    <row r="23" spans="1:19">
      <c r="A23" s="12" t="s">
        <v>35</v>
      </c>
      <c r="B23" s="8">
        <f t="shared" si="2"/>
        <v>521</v>
      </c>
      <c r="C23" s="9">
        <v>3</v>
      </c>
      <c r="D23" s="8">
        <f t="shared" si="3"/>
        <v>518</v>
      </c>
      <c r="E23" s="8">
        <f t="shared" si="4"/>
        <v>518</v>
      </c>
      <c r="F23" s="9"/>
      <c r="G23" s="9"/>
      <c r="H23" s="8">
        <f t="shared" si="0"/>
        <v>468</v>
      </c>
      <c r="I23" s="9">
        <v>17</v>
      </c>
      <c r="J23" s="9">
        <v>67</v>
      </c>
      <c r="K23" s="9">
        <v>355</v>
      </c>
      <c r="L23" s="9">
        <v>29</v>
      </c>
      <c r="M23" s="8">
        <f t="shared" si="1"/>
        <v>50</v>
      </c>
      <c r="N23" s="9">
        <v>27</v>
      </c>
      <c r="O23" s="9">
        <v>17</v>
      </c>
      <c r="P23" s="9">
        <v>6</v>
      </c>
      <c r="Q23" s="10">
        <f t="shared" si="5"/>
        <v>90.34749034749035</v>
      </c>
      <c r="R23" s="10">
        <f t="shared" si="6"/>
        <v>16.216216216216218</v>
      </c>
      <c r="S23" s="11"/>
    </row>
    <row r="24" spans="1:19">
      <c r="A24" s="12" t="s">
        <v>36</v>
      </c>
      <c r="B24" s="8">
        <f t="shared" si="2"/>
        <v>504</v>
      </c>
      <c r="C24" s="9"/>
      <c r="D24" s="8">
        <f t="shared" si="3"/>
        <v>504</v>
      </c>
      <c r="E24" s="8">
        <f t="shared" si="4"/>
        <v>503</v>
      </c>
      <c r="F24" s="9">
        <v>1</v>
      </c>
      <c r="G24" s="9">
        <v>1</v>
      </c>
      <c r="H24" s="8">
        <f t="shared" si="0"/>
        <v>502</v>
      </c>
      <c r="I24" s="9">
        <v>64</v>
      </c>
      <c r="J24" s="9">
        <v>149</v>
      </c>
      <c r="K24" s="9">
        <v>183</v>
      </c>
      <c r="L24" s="9">
        <v>106</v>
      </c>
      <c r="M24" s="8">
        <f t="shared" si="1"/>
        <v>0</v>
      </c>
      <c r="N24" s="9"/>
      <c r="O24" s="9"/>
      <c r="P24" s="9"/>
      <c r="Q24" s="10">
        <f t="shared" si="5"/>
        <v>99.603174603174608</v>
      </c>
      <c r="R24" s="10">
        <f t="shared" si="6"/>
        <v>42.261904761904759</v>
      </c>
      <c r="S24" s="11"/>
    </row>
    <row r="25" spans="1:19" ht="21.75">
      <c r="A25" s="12" t="s">
        <v>37</v>
      </c>
      <c r="B25" s="8">
        <f t="shared" si="2"/>
        <v>255</v>
      </c>
      <c r="C25" s="9"/>
      <c r="D25" s="8">
        <f t="shared" si="3"/>
        <v>255</v>
      </c>
      <c r="E25" s="8">
        <f t="shared" si="4"/>
        <v>255</v>
      </c>
      <c r="F25" s="9"/>
      <c r="G25" s="9"/>
      <c r="H25" s="8">
        <f t="shared" si="0"/>
        <v>207</v>
      </c>
      <c r="I25" s="9">
        <v>19</v>
      </c>
      <c r="J25" s="9">
        <v>58</v>
      </c>
      <c r="K25" s="9">
        <v>97</v>
      </c>
      <c r="L25" s="9">
        <v>33</v>
      </c>
      <c r="M25" s="8">
        <f t="shared" si="1"/>
        <v>48</v>
      </c>
      <c r="N25" s="9">
        <v>28</v>
      </c>
      <c r="O25" s="9">
        <v>5</v>
      </c>
      <c r="P25" s="9">
        <v>15</v>
      </c>
      <c r="Q25" s="10">
        <f t="shared" si="5"/>
        <v>81.17647058823529</v>
      </c>
      <c r="R25" s="10">
        <f t="shared" si="6"/>
        <v>30.196078431372548</v>
      </c>
      <c r="S25" s="11"/>
    </row>
    <row r="26" spans="1:19">
      <c r="A26" s="12" t="s">
        <v>38</v>
      </c>
      <c r="B26" s="8">
        <f t="shared" si="2"/>
        <v>580</v>
      </c>
      <c r="C26" s="9"/>
      <c r="D26" s="8">
        <f t="shared" si="3"/>
        <v>580</v>
      </c>
      <c r="E26" s="8">
        <f t="shared" si="4"/>
        <v>550</v>
      </c>
      <c r="F26" s="9">
        <v>30</v>
      </c>
      <c r="G26" s="9">
        <v>1</v>
      </c>
      <c r="H26" s="8">
        <f t="shared" si="0"/>
        <v>542</v>
      </c>
      <c r="I26" s="9">
        <v>113</v>
      </c>
      <c r="J26" s="9">
        <v>209</v>
      </c>
      <c r="K26" s="9">
        <v>166</v>
      </c>
      <c r="L26" s="9">
        <v>54</v>
      </c>
      <c r="M26" s="8">
        <f t="shared" si="1"/>
        <v>7</v>
      </c>
      <c r="N26" s="9">
        <v>7</v>
      </c>
      <c r="O26" s="9"/>
      <c r="P26" s="9"/>
      <c r="Q26" s="10">
        <f t="shared" si="5"/>
        <v>93.448275862068968</v>
      </c>
      <c r="R26" s="10">
        <f t="shared" si="6"/>
        <v>55.517241379310342</v>
      </c>
      <c r="S26" s="11"/>
    </row>
    <row r="27" spans="1:19">
      <c r="A27" s="12" t="s">
        <v>39</v>
      </c>
      <c r="B27" s="8">
        <f t="shared" si="2"/>
        <v>484</v>
      </c>
      <c r="C27" s="9"/>
      <c r="D27" s="8">
        <f t="shared" si="3"/>
        <v>484</v>
      </c>
      <c r="E27" s="8">
        <f t="shared" si="4"/>
        <v>484</v>
      </c>
      <c r="F27" s="9"/>
      <c r="G27" s="9"/>
      <c r="H27" s="8">
        <f t="shared" si="0"/>
        <v>428</v>
      </c>
      <c r="I27" s="9">
        <v>23</v>
      </c>
      <c r="J27" s="9">
        <v>146</v>
      </c>
      <c r="K27" s="9">
        <v>209</v>
      </c>
      <c r="L27" s="9">
        <v>50</v>
      </c>
      <c r="M27" s="8">
        <f t="shared" si="1"/>
        <v>56</v>
      </c>
      <c r="N27" s="9">
        <v>33</v>
      </c>
      <c r="O27" s="9">
        <v>11</v>
      </c>
      <c r="P27" s="9">
        <v>12</v>
      </c>
      <c r="Q27" s="10">
        <f t="shared" si="5"/>
        <v>88.429752066115711</v>
      </c>
      <c r="R27" s="10">
        <f t="shared" si="6"/>
        <v>34.917355371900825</v>
      </c>
      <c r="S27" s="11"/>
    </row>
    <row r="28" spans="1:19">
      <c r="A28" s="12" t="s">
        <v>40</v>
      </c>
      <c r="B28" s="8">
        <f t="shared" si="2"/>
        <v>276</v>
      </c>
      <c r="C28" s="9">
        <v>1</v>
      </c>
      <c r="D28" s="8">
        <f t="shared" si="3"/>
        <v>275</v>
      </c>
      <c r="E28" s="8">
        <f t="shared" si="4"/>
        <v>268</v>
      </c>
      <c r="F28" s="9">
        <v>7</v>
      </c>
      <c r="G28" s="9"/>
      <c r="H28" s="8">
        <f t="shared" si="0"/>
        <v>268</v>
      </c>
      <c r="I28" s="9">
        <v>22</v>
      </c>
      <c r="J28" s="9">
        <v>106</v>
      </c>
      <c r="K28" s="9">
        <v>99</v>
      </c>
      <c r="L28" s="9">
        <v>41</v>
      </c>
      <c r="M28" s="8">
        <f t="shared" si="1"/>
        <v>0</v>
      </c>
      <c r="N28" s="9"/>
      <c r="O28" s="9"/>
      <c r="P28" s="9"/>
      <c r="Q28" s="10">
        <f t="shared" si="5"/>
        <v>97.454545454545453</v>
      </c>
      <c r="R28" s="10">
        <f t="shared" si="6"/>
        <v>46.545454545454547</v>
      </c>
      <c r="S28" s="11"/>
    </row>
    <row r="29" spans="1:19">
      <c r="A29" s="12" t="s">
        <v>41</v>
      </c>
      <c r="B29" s="8">
        <f t="shared" si="2"/>
        <v>353</v>
      </c>
      <c r="C29" s="9">
        <v>3</v>
      </c>
      <c r="D29" s="8">
        <f>E29+F29</f>
        <v>350</v>
      </c>
      <c r="E29" s="8">
        <f>G29+H29+M29</f>
        <v>347</v>
      </c>
      <c r="F29" s="9">
        <v>3</v>
      </c>
      <c r="G29" s="9">
        <v>2</v>
      </c>
      <c r="H29" s="8">
        <f t="shared" si="0"/>
        <v>293</v>
      </c>
      <c r="I29" s="9">
        <v>40</v>
      </c>
      <c r="J29" s="9">
        <v>72</v>
      </c>
      <c r="K29" s="9">
        <v>163</v>
      </c>
      <c r="L29" s="9">
        <v>18</v>
      </c>
      <c r="M29" s="8">
        <f t="shared" si="1"/>
        <v>52</v>
      </c>
      <c r="N29" s="9">
        <v>26</v>
      </c>
      <c r="O29" s="9">
        <v>25</v>
      </c>
      <c r="P29" s="9">
        <v>1</v>
      </c>
      <c r="Q29" s="10">
        <f t="shared" si="5"/>
        <v>83.714285714285722</v>
      </c>
      <c r="R29" s="10">
        <f t="shared" si="6"/>
        <v>32</v>
      </c>
      <c r="S29" s="11"/>
    </row>
    <row r="30" spans="1:19">
      <c r="A30" s="12" t="s">
        <v>56</v>
      </c>
      <c r="B30" s="8">
        <f t="shared" si="2"/>
        <v>662</v>
      </c>
      <c r="C30" s="9">
        <v>1</v>
      </c>
      <c r="D30" s="8">
        <f t="shared" ref="D30:D31" si="7">E30+F30</f>
        <v>661</v>
      </c>
      <c r="E30" s="8">
        <f t="shared" ref="E30:E31" si="8">G30+H30+M30</f>
        <v>661</v>
      </c>
      <c r="F30" s="9"/>
      <c r="G30" s="9">
        <v>2</v>
      </c>
      <c r="H30" s="8">
        <f t="shared" ref="H30:H31" si="9">SUM(I30:L30)</f>
        <v>652</v>
      </c>
      <c r="I30" s="9">
        <v>9</v>
      </c>
      <c r="J30" s="9">
        <v>153</v>
      </c>
      <c r="K30" s="9">
        <v>400</v>
      </c>
      <c r="L30" s="9">
        <v>90</v>
      </c>
      <c r="M30" s="8">
        <f t="shared" si="1"/>
        <v>7</v>
      </c>
      <c r="N30" s="9">
        <v>3</v>
      </c>
      <c r="O30" s="9">
        <v>1</v>
      </c>
      <c r="P30" s="9">
        <v>3</v>
      </c>
      <c r="Q30" s="10">
        <f t="shared" si="5"/>
        <v>98.638426626323749</v>
      </c>
      <c r="R30" s="10">
        <f t="shared" si="6"/>
        <v>24.508320726172467</v>
      </c>
      <c r="S30" s="11"/>
    </row>
    <row r="31" spans="1:19">
      <c r="A31" s="12" t="s">
        <v>57</v>
      </c>
      <c r="B31" s="8">
        <f t="shared" si="2"/>
        <v>73</v>
      </c>
      <c r="C31" s="9"/>
      <c r="D31" s="8">
        <f t="shared" si="7"/>
        <v>73</v>
      </c>
      <c r="E31" s="8">
        <f t="shared" si="8"/>
        <v>70</v>
      </c>
      <c r="F31" s="9">
        <v>3</v>
      </c>
      <c r="G31" s="9"/>
      <c r="H31" s="8">
        <f t="shared" si="9"/>
        <v>70</v>
      </c>
      <c r="I31" s="9">
        <v>11</v>
      </c>
      <c r="J31" s="9">
        <v>32</v>
      </c>
      <c r="K31" s="9">
        <v>27</v>
      </c>
      <c r="L31" s="9"/>
      <c r="M31" s="8">
        <f t="shared" si="1"/>
        <v>0</v>
      </c>
      <c r="N31" s="9"/>
      <c r="O31" s="9"/>
      <c r="P31" s="9"/>
      <c r="Q31" s="10">
        <f t="shared" si="5"/>
        <v>95.890410958904098</v>
      </c>
      <c r="R31" s="10">
        <f t="shared" si="6"/>
        <v>58.904109589041099</v>
      </c>
      <c r="S31" s="11"/>
    </row>
    <row r="32" spans="1:19">
      <c r="A32" s="15" t="s">
        <v>42</v>
      </c>
      <c r="B32" s="16">
        <f>C32+D32</f>
        <v>8879</v>
      </c>
      <c r="C32" s="17">
        <f>SUM(C9:C31)</f>
        <v>13</v>
      </c>
      <c r="D32" s="17">
        <f>E32+F32</f>
        <v>8866</v>
      </c>
      <c r="E32" s="17">
        <f>G32+H32+M32</f>
        <v>8757</v>
      </c>
      <c r="F32" s="17">
        <f>SUM(F9:F31)</f>
        <v>109</v>
      </c>
      <c r="G32" s="17">
        <f>SUM(G9:G31)</f>
        <v>27</v>
      </c>
      <c r="H32" s="17">
        <f>I32+J32+K32+L32</f>
        <v>8077</v>
      </c>
      <c r="I32" s="17">
        <f>SUM(I9:I31)</f>
        <v>838</v>
      </c>
      <c r="J32" s="17">
        <f>SUM(J9:J31)</f>
        <v>2563</v>
      </c>
      <c r="K32" s="17">
        <f>SUM(K9:K31)</f>
        <v>3604</v>
      </c>
      <c r="L32" s="17">
        <f>SUM(L9:L31)</f>
        <v>1072</v>
      </c>
      <c r="M32" s="17">
        <f>N32+O32+P32</f>
        <v>653</v>
      </c>
      <c r="N32" s="17">
        <f>SUM(N9:N31)</f>
        <v>331</v>
      </c>
      <c r="O32" s="17">
        <f>SUM(O9:O31)</f>
        <v>151</v>
      </c>
      <c r="P32" s="17">
        <f>SUM(P9:P31)</f>
        <v>171</v>
      </c>
      <c r="Q32" s="18">
        <f t="shared" si="5"/>
        <v>91.100834649221753</v>
      </c>
      <c r="R32" s="18">
        <f t="shared" si="6"/>
        <v>38.360027069704486</v>
      </c>
      <c r="S32" s="13"/>
    </row>
    <row r="33" spans="1:19">
      <c r="A33" s="19" t="s">
        <v>43</v>
      </c>
      <c r="B33" s="20"/>
      <c r="C33" s="20"/>
      <c r="D33" s="21">
        <f>(D32/B32)*100</f>
        <v>99.853587115666173</v>
      </c>
      <c r="E33" s="21">
        <f>(E32/D32)*100</f>
        <v>98.770584254455216</v>
      </c>
      <c r="F33" s="21">
        <f>(F32/D32)*100</f>
        <v>1.2294157455447778</v>
      </c>
      <c r="G33" s="21">
        <f>(G32/D32)*100</f>
        <v>0.30453417550191741</v>
      </c>
      <c r="H33" s="21">
        <f>(H32/D32)*100</f>
        <v>91.100834649221753</v>
      </c>
      <c r="I33" s="21">
        <f>(I32/D32)*100</f>
        <v>9.4518384840965481</v>
      </c>
      <c r="J33" s="21">
        <f>(J32/D32)*100</f>
        <v>28.908188585607942</v>
      </c>
      <c r="K33" s="21">
        <f>(K32/D32)*100</f>
        <v>40.649672907737425</v>
      </c>
      <c r="L33" s="21">
        <f>L32/D32*100</f>
        <v>12.091134671779834</v>
      </c>
      <c r="M33" s="21">
        <f>(M32/D32)*100</f>
        <v>7.3652154297315588</v>
      </c>
      <c r="N33" s="21">
        <f>(N32/D32)*100</f>
        <v>3.7333634107827653</v>
      </c>
      <c r="O33" s="21">
        <f>(O32/D32)*100</f>
        <v>1.7031355741033161</v>
      </c>
      <c r="P33" s="21">
        <f>(P32/D32)*100</f>
        <v>1.9287164448454772</v>
      </c>
      <c r="Q33" s="22"/>
      <c r="R33" s="22"/>
      <c r="S33" s="11"/>
    </row>
    <row r="34" spans="1:19">
      <c r="A34" s="1"/>
      <c r="B34" s="87" t="s">
        <v>44</v>
      </c>
      <c r="C34" s="87"/>
      <c r="D34" s="87"/>
      <c r="E34" s="87"/>
      <c r="F34" s="1"/>
      <c r="G34" s="1"/>
      <c r="H34" s="1"/>
      <c r="I34" s="1"/>
      <c r="J34" s="1"/>
      <c r="K34" s="87" t="s">
        <v>54</v>
      </c>
      <c r="L34" s="87"/>
      <c r="M34" s="87"/>
      <c r="N34" s="87"/>
      <c r="O34" s="1"/>
      <c r="P34" s="1"/>
      <c r="Q34" s="1"/>
      <c r="R34" s="1"/>
      <c r="S34" s="1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3"/>
      <c r="B39" s="81" t="s">
        <v>0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19">
      <c r="A40" s="23"/>
      <c r="B40" s="81" t="s">
        <v>53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</row>
    <row r="41" spans="1:19">
      <c r="A41" s="80" t="s">
        <v>65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>
      <c r="A42" s="1"/>
      <c r="B42" s="2"/>
      <c r="C42" s="3"/>
      <c r="D42" s="3"/>
      <c r="E42" s="3"/>
      <c r="F42" s="3"/>
      <c r="G42" s="69" t="s">
        <v>45</v>
      </c>
      <c r="H42" s="78"/>
      <c r="I42" s="78"/>
      <c r="J42" s="78"/>
      <c r="K42" s="78"/>
      <c r="L42" s="78"/>
      <c r="M42" s="2"/>
      <c r="N42" s="2"/>
      <c r="O42" s="2"/>
      <c r="P42" s="2"/>
      <c r="Q42" s="2"/>
      <c r="R42" s="2"/>
      <c r="S42" s="2"/>
    </row>
    <row r="43" spans="1:19">
      <c r="A43" s="2"/>
      <c r="B43" s="2"/>
      <c r="C43" s="78" t="s">
        <v>46</v>
      </c>
      <c r="D43" s="78"/>
      <c r="E43" s="3"/>
      <c r="F43" s="24"/>
      <c r="G43" s="24"/>
      <c r="H43" s="24"/>
      <c r="I43" s="24"/>
      <c r="J43" s="24"/>
      <c r="K43" s="24"/>
      <c r="L43" s="24"/>
      <c r="M43" s="24"/>
      <c r="N43" s="24"/>
      <c r="O43" s="78" t="s">
        <v>63</v>
      </c>
      <c r="P43" s="69"/>
      <c r="Q43" s="69"/>
      <c r="R43" s="69"/>
      <c r="S43" s="69"/>
    </row>
    <row r="44" spans="1:19">
      <c r="A44" s="70" t="s">
        <v>3</v>
      </c>
      <c r="B44" s="70" t="s">
        <v>4</v>
      </c>
      <c r="C44" s="70" t="s">
        <v>5</v>
      </c>
      <c r="D44" s="70" t="s">
        <v>6</v>
      </c>
      <c r="E44" s="70" t="s">
        <v>7</v>
      </c>
      <c r="F44" s="74" t="s">
        <v>8</v>
      </c>
      <c r="G44" s="83" t="s">
        <v>9</v>
      </c>
      <c r="H44" s="70" t="s">
        <v>10</v>
      </c>
      <c r="I44" s="70"/>
      <c r="J44" s="70"/>
      <c r="K44" s="70"/>
      <c r="L44" s="70"/>
      <c r="M44" s="75" t="s">
        <v>11</v>
      </c>
      <c r="N44" s="76"/>
      <c r="O44" s="76"/>
      <c r="P44" s="77"/>
      <c r="Q44" s="70" t="s">
        <v>12</v>
      </c>
      <c r="R44" s="70" t="s">
        <v>47</v>
      </c>
      <c r="S44" s="73" t="s">
        <v>14</v>
      </c>
    </row>
    <row r="45" spans="1:19" ht="52.5">
      <c r="A45" s="70"/>
      <c r="B45" s="72"/>
      <c r="C45" s="70"/>
      <c r="D45" s="70"/>
      <c r="E45" s="70"/>
      <c r="F45" s="74"/>
      <c r="G45" s="84"/>
      <c r="H45" s="4" t="s">
        <v>15</v>
      </c>
      <c r="I45" s="4" t="s">
        <v>16</v>
      </c>
      <c r="J45" s="4" t="s">
        <v>17</v>
      </c>
      <c r="K45" s="4" t="s">
        <v>18</v>
      </c>
      <c r="L45" s="4" t="s">
        <v>19</v>
      </c>
      <c r="M45" s="4" t="s">
        <v>20</v>
      </c>
      <c r="N45" s="4" t="s">
        <v>21</v>
      </c>
      <c r="O45" s="4" t="s">
        <v>22</v>
      </c>
      <c r="P45" s="4" t="s">
        <v>23</v>
      </c>
      <c r="Q45" s="71"/>
      <c r="R45" s="72"/>
      <c r="S45" s="73"/>
    </row>
    <row r="46" spans="1:19">
      <c r="A46" s="25">
        <v>1</v>
      </c>
      <c r="B46" s="26">
        <v>2</v>
      </c>
      <c r="C46" s="25">
        <v>3</v>
      </c>
      <c r="D46" s="25">
        <v>4</v>
      </c>
      <c r="E46" s="25">
        <v>5</v>
      </c>
      <c r="F46" s="25">
        <v>6</v>
      </c>
      <c r="G46" s="25">
        <v>7</v>
      </c>
      <c r="H46" s="25">
        <v>8</v>
      </c>
      <c r="I46" s="25">
        <v>9</v>
      </c>
      <c r="J46" s="25">
        <v>10</v>
      </c>
      <c r="K46" s="25">
        <v>11</v>
      </c>
      <c r="L46" s="25">
        <v>12</v>
      </c>
      <c r="M46" s="25">
        <v>13</v>
      </c>
      <c r="N46" s="25">
        <v>14</v>
      </c>
      <c r="O46" s="25">
        <v>15</v>
      </c>
      <c r="P46" s="25">
        <v>16</v>
      </c>
      <c r="Q46" s="25">
        <v>17</v>
      </c>
      <c r="R46" s="26">
        <v>18</v>
      </c>
      <c r="S46" s="27">
        <v>19</v>
      </c>
    </row>
    <row r="47" spans="1:19">
      <c r="A47" s="7" t="s">
        <v>24</v>
      </c>
      <c r="B47" s="28">
        <f>C47+D47</f>
        <v>85</v>
      </c>
      <c r="C47" s="29"/>
      <c r="D47" s="28">
        <f>E47+F47</f>
        <v>85</v>
      </c>
      <c r="E47" s="28">
        <f>G47+H47+M47</f>
        <v>85</v>
      </c>
      <c r="F47" s="30"/>
      <c r="G47" s="30"/>
      <c r="H47" s="28">
        <f>SUM(I47:L47)</f>
        <v>85</v>
      </c>
      <c r="I47" s="30"/>
      <c r="J47" s="30">
        <v>21</v>
      </c>
      <c r="K47" s="30">
        <v>51</v>
      </c>
      <c r="L47" s="30">
        <v>13</v>
      </c>
      <c r="M47" s="28">
        <f>N47+O47+P47</f>
        <v>0</v>
      </c>
      <c r="N47" s="30"/>
      <c r="O47" s="30"/>
      <c r="P47" s="30"/>
      <c r="Q47" s="31">
        <f t="shared" ref="Q47:Q70" si="10">(H47/D47)*100</f>
        <v>100</v>
      </c>
      <c r="R47" s="31">
        <f t="shared" ref="R47:R70" si="11">((J47+I47)/D47)*100</f>
        <v>24.705882352941178</v>
      </c>
      <c r="S47" s="32"/>
    </row>
    <row r="48" spans="1:19">
      <c r="A48" s="12" t="s">
        <v>25</v>
      </c>
      <c r="B48" s="28">
        <f t="shared" ref="B48:B70" si="12">C48+D48</f>
        <v>74</v>
      </c>
      <c r="C48" s="33"/>
      <c r="D48" s="28">
        <f t="shared" ref="D48:D69" si="13">E48+F48</f>
        <v>74</v>
      </c>
      <c r="E48" s="28">
        <f t="shared" ref="E48:E69" si="14">G48+H48+M48</f>
        <v>73</v>
      </c>
      <c r="F48" s="33">
        <v>1</v>
      </c>
      <c r="G48" s="33"/>
      <c r="H48" s="28">
        <f>SUM(I48:L48)</f>
        <v>72</v>
      </c>
      <c r="I48" s="33">
        <v>1</v>
      </c>
      <c r="J48" s="33">
        <v>30</v>
      </c>
      <c r="K48" s="33">
        <v>28</v>
      </c>
      <c r="L48" s="33">
        <v>13</v>
      </c>
      <c r="M48" s="28">
        <f t="shared" ref="M48:M69" si="15">N48+O48+P48</f>
        <v>1</v>
      </c>
      <c r="N48" s="33">
        <v>1</v>
      </c>
      <c r="O48" s="33"/>
      <c r="P48" s="33"/>
      <c r="Q48" s="31">
        <f t="shared" si="10"/>
        <v>97.297297297297305</v>
      </c>
      <c r="R48" s="31">
        <f t="shared" si="11"/>
        <v>41.891891891891895</v>
      </c>
      <c r="S48" s="32"/>
    </row>
    <row r="49" spans="1:19">
      <c r="A49" s="12" t="s">
        <v>26</v>
      </c>
      <c r="B49" s="28">
        <f t="shared" si="12"/>
        <v>33</v>
      </c>
      <c r="C49" s="33"/>
      <c r="D49" s="28">
        <f>E49+F49</f>
        <v>33</v>
      </c>
      <c r="E49" s="28">
        <f>G49+H49+M49</f>
        <v>29</v>
      </c>
      <c r="F49" s="33">
        <v>4</v>
      </c>
      <c r="G49" s="33"/>
      <c r="H49" s="28">
        <f>I49+J49+K49+L49</f>
        <v>29</v>
      </c>
      <c r="I49" s="33">
        <v>5</v>
      </c>
      <c r="J49" s="33">
        <v>13</v>
      </c>
      <c r="K49" s="33">
        <v>7</v>
      </c>
      <c r="L49" s="33">
        <v>4</v>
      </c>
      <c r="M49" s="28">
        <f t="shared" si="15"/>
        <v>0</v>
      </c>
      <c r="N49" s="33"/>
      <c r="O49" s="33"/>
      <c r="P49" s="33"/>
      <c r="Q49" s="31">
        <f t="shared" si="10"/>
        <v>87.878787878787875</v>
      </c>
      <c r="R49" s="31">
        <f t="shared" si="11"/>
        <v>54.54545454545454</v>
      </c>
      <c r="S49" s="32"/>
    </row>
    <row r="50" spans="1:19">
      <c r="A50" s="12" t="s">
        <v>58</v>
      </c>
      <c r="B50" s="28">
        <f t="shared" si="12"/>
        <v>61</v>
      </c>
      <c r="C50" s="33"/>
      <c r="D50" s="28">
        <f t="shared" si="13"/>
        <v>61</v>
      </c>
      <c r="E50" s="28">
        <f t="shared" si="14"/>
        <v>61</v>
      </c>
      <c r="F50" s="33"/>
      <c r="G50" s="33">
        <v>1</v>
      </c>
      <c r="H50" s="28">
        <f t="shared" ref="H50:H69" si="16">SUM(I50:L50)</f>
        <v>53</v>
      </c>
      <c r="I50" s="33">
        <v>3</v>
      </c>
      <c r="J50" s="33">
        <v>12</v>
      </c>
      <c r="K50" s="33">
        <v>36</v>
      </c>
      <c r="L50" s="33">
        <v>2</v>
      </c>
      <c r="M50" s="28">
        <f t="shared" si="15"/>
        <v>7</v>
      </c>
      <c r="N50" s="33">
        <v>6</v>
      </c>
      <c r="O50" s="33">
        <v>1</v>
      </c>
      <c r="P50" s="33"/>
      <c r="Q50" s="31">
        <f t="shared" si="10"/>
        <v>86.885245901639337</v>
      </c>
      <c r="R50" s="31">
        <f t="shared" si="11"/>
        <v>24.590163934426229</v>
      </c>
      <c r="S50" s="32"/>
    </row>
    <row r="51" spans="1:19" ht="21.75">
      <c r="A51" s="12" t="s">
        <v>27</v>
      </c>
      <c r="B51" s="28">
        <f t="shared" si="12"/>
        <v>97</v>
      </c>
      <c r="C51" s="34"/>
      <c r="D51" s="28">
        <f t="shared" si="13"/>
        <v>97</v>
      </c>
      <c r="E51" s="28">
        <f t="shared" si="14"/>
        <v>97</v>
      </c>
      <c r="F51" s="33"/>
      <c r="G51" s="33"/>
      <c r="H51" s="28">
        <f t="shared" si="16"/>
        <v>76</v>
      </c>
      <c r="I51" s="33">
        <v>2</v>
      </c>
      <c r="J51" s="33">
        <v>22</v>
      </c>
      <c r="K51" s="33">
        <v>46</v>
      </c>
      <c r="L51" s="33">
        <v>6</v>
      </c>
      <c r="M51" s="28">
        <f t="shared" si="15"/>
        <v>21</v>
      </c>
      <c r="N51" s="33">
        <v>12</v>
      </c>
      <c r="O51" s="33">
        <v>4</v>
      </c>
      <c r="P51" s="33">
        <v>5</v>
      </c>
      <c r="Q51" s="31">
        <f t="shared" si="10"/>
        <v>78.350515463917532</v>
      </c>
      <c r="R51" s="31">
        <f t="shared" si="11"/>
        <v>24.742268041237114</v>
      </c>
      <c r="S51" s="35"/>
    </row>
    <row r="52" spans="1:19">
      <c r="A52" s="12" t="s">
        <v>28</v>
      </c>
      <c r="B52" s="28">
        <f t="shared" si="12"/>
        <v>60</v>
      </c>
      <c r="C52" s="33"/>
      <c r="D52" s="28">
        <f t="shared" si="13"/>
        <v>60</v>
      </c>
      <c r="E52" s="28">
        <f t="shared" si="14"/>
        <v>60</v>
      </c>
      <c r="F52" s="33"/>
      <c r="G52" s="33"/>
      <c r="H52" s="28">
        <f t="shared" si="16"/>
        <v>60</v>
      </c>
      <c r="I52" s="33">
        <v>2</v>
      </c>
      <c r="J52" s="33">
        <v>13</v>
      </c>
      <c r="K52" s="33">
        <v>31</v>
      </c>
      <c r="L52" s="33">
        <v>14</v>
      </c>
      <c r="M52" s="28">
        <f t="shared" si="15"/>
        <v>0</v>
      </c>
      <c r="N52" s="33"/>
      <c r="O52" s="33"/>
      <c r="P52" s="33"/>
      <c r="Q52" s="31">
        <f t="shared" si="10"/>
        <v>100</v>
      </c>
      <c r="R52" s="31">
        <f t="shared" si="11"/>
        <v>25</v>
      </c>
      <c r="S52" s="32"/>
    </row>
    <row r="53" spans="1:19">
      <c r="A53" s="12" t="s">
        <v>29</v>
      </c>
      <c r="B53" s="28">
        <f t="shared" si="12"/>
        <v>107</v>
      </c>
      <c r="C53" s="33"/>
      <c r="D53" s="28">
        <f t="shared" si="13"/>
        <v>107</v>
      </c>
      <c r="E53" s="28">
        <f t="shared" si="14"/>
        <v>107</v>
      </c>
      <c r="F53" s="33"/>
      <c r="G53" s="33"/>
      <c r="H53" s="28">
        <f t="shared" si="16"/>
        <v>96</v>
      </c>
      <c r="I53" s="33">
        <v>2</v>
      </c>
      <c r="J53" s="33">
        <v>29</v>
      </c>
      <c r="K53" s="33">
        <v>36</v>
      </c>
      <c r="L53" s="33">
        <v>29</v>
      </c>
      <c r="M53" s="28">
        <f t="shared" si="15"/>
        <v>11</v>
      </c>
      <c r="N53" s="33">
        <v>2</v>
      </c>
      <c r="O53" s="33">
        <v>5</v>
      </c>
      <c r="P53" s="33">
        <v>4</v>
      </c>
      <c r="Q53" s="31">
        <f t="shared" si="10"/>
        <v>89.719626168224295</v>
      </c>
      <c r="R53" s="31">
        <f t="shared" si="11"/>
        <v>28.971962616822427</v>
      </c>
      <c r="S53" s="32"/>
    </row>
    <row r="54" spans="1:19">
      <c r="A54" s="12" t="s">
        <v>55</v>
      </c>
      <c r="B54" s="28">
        <f t="shared" si="12"/>
        <v>108</v>
      </c>
      <c r="C54" s="33"/>
      <c r="D54" s="28">
        <f t="shared" si="13"/>
        <v>108</v>
      </c>
      <c r="E54" s="28">
        <f t="shared" si="14"/>
        <v>108</v>
      </c>
      <c r="F54" s="33"/>
      <c r="G54" s="33">
        <v>1</v>
      </c>
      <c r="H54" s="28">
        <f t="shared" si="16"/>
        <v>107</v>
      </c>
      <c r="I54" s="33"/>
      <c r="J54" s="33">
        <v>10</v>
      </c>
      <c r="K54" s="33">
        <v>75</v>
      </c>
      <c r="L54" s="33">
        <v>22</v>
      </c>
      <c r="M54" s="28">
        <f t="shared" si="15"/>
        <v>0</v>
      </c>
      <c r="N54" s="33"/>
      <c r="O54" s="33"/>
      <c r="P54" s="33"/>
      <c r="Q54" s="31">
        <f t="shared" si="10"/>
        <v>99.074074074074076</v>
      </c>
      <c r="R54" s="31">
        <f t="shared" si="11"/>
        <v>9.2592592592592595</v>
      </c>
      <c r="S54" s="32"/>
    </row>
    <row r="55" spans="1:19">
      <c r="A55" s="12" t="s">
        <v>30</v>
      </c>
      <c r="B55" s="28">
        <f t="shared" si="12"/>
        <v>52</v>
      </c>
      <c r="C55" s="33"/>
      <c r="D55" s="28">
        <f t="shared" si="13"/>
        <v>52</v>
      </c>
      <c r="E55" s="28">
        <f t="shared" si="14"/>
        <v>52</v>
      </c>
      <c r="F55" s="33"/>
      <c r="G55" s="33"/>
      <c r="H55" s="28">
        <f t="shared" si="16"/>
        <v>47</v>
      </c>
      <c r="I55" s="33">
        <v>1</v>
      </c>
      <c r="J55" s="33">
        <v>9</v>
      </c>
      <c r="K55" s="33">
        <v>24</v>
      </c>
      <c r="L55" s="33">
        <v>13</v>
      </c>
      <c r="M55" s="28">
        <f t="shared" si="15"/>
        <v>5</v>
      </c>
      <c r="N55" s="33">
        <v>5</v>
      </c>
      <c r="O55" s="33"/>
      <c r="P55" s="33"/>
      <c r="Q55" s="31">
        <f t="shared" si="10"/>
        <v>90.384615384615387</v>
      </c>
      <c r="R55" s="31">
        <f t="shared" si="11"/>
        <v>19.230769230769234</v>
      </c>
      <c r="S55" s="32"/>
    </row>
    <row r="56" spans="1:19">
      <c r="A56" s="12" t="s">
        <v>31</v>
      </c>
      <c r="B56" s="28">
        <f t="shared" si="12"/>
        <v>50</v>
      </c>
      <c r="C56" s="33"/>
      <c r="D56" s="28">
        <f t="shared" si="13"/>
        <v>50</v>
      </c>
      <c r="E56" s="28">
        <f t="shared" si="14"/>
        <v>50</v>
      </c>
      <c r="F56" s="33"/>
      <c r="G56" s="33"/>
      <c r="H56" s="28">
        <f t="shared" si="16"/>
        <v>50</v>
      </c>
      <c r="I56" s="33">
        <v>6</v>
      </c>
      <c r="J56" s="33">
        <v>11</v>
      </c>
      <c r="K56" s="33">
        <v>18</v>
      </c>
      <c r="L56" s="33">
        <v>15</v>
      </c>
      <c r="M56" s="28">
        <f t="shared" si="15"/>
        <v>0</v>
      </c>
      <c r="N56" s="33"/>
      <c r="O56" s="33"/>
      <c r="P56" s="33"/>
      <c r="Q56" s="31">
        <f t="shared" si="10"/>
        <v>100</v>
      </c>
      <c r="R56" s="31">
        <f t="shared" si="11"/>
        <v>34</v>
      </c>
      <c r="S56" s="32"/>
    </row>
    <row r="57" spans="1:19">
      <c r="A57" s="12" t="s">
        <v>32</v>
      </c>
      <c r="B57" s="28">
        <f t="shared" si="12"/>
        <v>81</v>
      </c>
      <c r="C57" s="33">
        <v>1</v>
      </c>
      <c r="D57" s="28">
        <f t="shared" si="13"/>
        <v>80</v>
      </c>
      <c r="E57" s="28">
        <f t="shared" si="14"/>
        <v>75</v>
      </c>
      <c r="F57" s="33">
        <v>5</v>
      </c>
      <c r="G57" s="33"/>
      <c r="H57" s="28">
        <f t="shared" si="16"/>
        <v>75</v>
      </c>
      <c r="I57" s="33">
        <v>1</v>
      </c>
      <c r="J57" s="33">
        <v>19</v>
      </c>
      <c r="K57" s="33">
        <v>38</v>
      </c>
      <c r="L57" s="33">
        <v>17</v>
      </c>
      <c r="M57" s="28">
        <f t="shared" si="15"/>
        <v>0</v>
      </c>
      <c r="N57" s="33"/>
      <c r="O57" s="33"/>
      <c r="P57" s="33"/>
      <c r="Q57" s="31">
        <f t="shared" si="10"/>
        <v>93.75</v>
      </c>
      <c r="R57" s="31">
        <f t="shared" si="11"/>
        <v>25</v>
      </c>
      <c r="S57" s="32"/>
    </row>
    <row r="58" spans="1:19">
      <c r="A58" s="12" t="s">
        <v>33</v>
      </c>
      <c r="B58" s="28">
        <f t="shared" si="12"/>
        <v>261</v>
      </c>
      <c r="C58" s="33"/>
      <c r="D58" s="28">
        <f t="shared" si="13"/>
        <v>261</v>
      </c>
      <c r="E58" s="28">
        <f t="shared" si="14"/>
        <v>245</v>
      </c>
      <c r="F58" s="33">
        <v>16</v>
      </c>
      <c r="G58" s="33"/>
      <c r="H58" s="28">
        <f t="shared" si="16"/>
        <v>245</v>
      </c>
      <c r="I58" s="33">
        <v>4</v>
      </c>
      <c r="J58" s="33">
        <v>87</v>
      </c>
      <c r="K58" s="33">
        <v>123</v>
      </c>
      <c r="L58" s="33">
        <v>31</v>
      </c>
      <c r="M58" s="28">
        <f t="shared" si="15"/>
        <v>0</v>
      </c>
      <c r="N58" s="33"/>
      <c r="O58" s="33"/>
      <c r="P58" s="33"/>
      <c r="Q58" s="31">
        <f t="shared" si="10"/>
        <v>93.869731800766289</v>
      </c>
      <c r="R58" s="31">
        <f t="shared" si="11"/>
        <v>34.865900383141764</v>
      </c>
      <c r="S58" s="32"/>
    </row>
    <row r="59" spans="1:19" ht="15" customHeight="1">
      <c r="A59" s="12" t="s">
        <v>34</v>
      </c>
      <c r="B59" s="28">
        <f t="shared" si="12"/>
        <v>58</v>
      </c>
      <c r="C59" s="33"/>
      <c r="D59" s="28">
        <f t="shared" si="13"/>
        <v>58</v>
      </c>
      <c r="E59" s="28">
        <f t="shared" si="14"/>
        <v>58</v>
      </c>
      <c r="F59" s="33"/>
      <c r="G59" s="33"/>
      <c r="H59" s="28">
        <f t="shared" si="16"/>
        <v>45</v>
      </c>
      <c r="I59" s="33">
        <v>3</v>
      </c>
      <c r="J59" s="33">
        <v>8</v>
      </c>
      <c r="K59" s="33">
        <v>32</v>
      </c>
      <c r="L59" s="33">
        <v>2</v>
      </c>
      <c r="M59" s="28">
        <f t="shared" si="15"/>
        <v>13</v>
      </c>
      <c r="N59" s="33">
        <v>8</v>
      </c>
      <c r="O59" s="33"/>
      <c r="P59" s="33">
        <v>5</v>
      </c>
      <c r="Q59" s="31">
        <f t="shared" si="10"/>
        <v>77.58620689655173</v>
      </c>
      <c r="R59" s="31">
        <f t="shared" si="11"/>
        <v>18.96551724137931</v>
      </c>
      <c r="S59" s="32"/>
    </row>
    <row r="60" spans="1:19" ht="22.5" customHeight="1">
      <c r="A60" s="51" t="s">
        <v>59</v>
      </c>
      <c r="B60" s="28">
        <f t="shared" si="12"/>
        <v>64</v>
      </c>
      <c r="C60" s="33"/>
      <c r="D60" s="28">
        <f t="shared" si="13"/>
        <v>64</v>
      </c>
      <c r="E60" s="28">
        <f t="shared" si="14"/>
        <v>61</v>
      </c>
      <c r="F60" s="33">
        <v>3</v>
      </c>
      <c r="G60" s="33"/>
      <c r="H60" s="28">
        <f t="shared" si="16"/>
        <v>52</v>
      </c>
      <c r="I60" s="33">
        <v>2</v>
      </c>
      <c r="J60" s="33">
        <v>17</v>
      </c>
      <c r="K60" s="33">
        <v>33</v>
      </c>
      <c r="L60" s="33"/>
      <c r="M60" s="28">
        <f t="shared" si="15"/>
        <v>9</v>
      </c>
      <c r="N60" s="33">
        <v>7</v>
      </c>
      <c r="O60" s="33">
        <v>2</v>
      </c>
      <c r="P60" s="33"/>
      <c r="Q60" s="31">
        <f t="shared" si="10"/>
        <v>81.25</v>
      </c>
      <c r="R60" s="31">
        <f t="shared" si="11"/>
        <v>29.6875</v>
      </c>
      <c r="S60" s="32"/>
    </row>
    <row r="61" spans="1:19">
      <c r="A61" s="12" t="s">
        <v>35</v>
      </c>
      <c r="B61" s="28">
        <f t="shared" si="12"/>
        <v>104</v>
      </c>
      <c r="C61" s="33"/>
      <c r="D61" s="28">
        <f t="shared" si="13"/>
        <v>104</v>
      </c>
      <c r="E61" s="28">
        <f t="shared" si="14"/>
        <v>104</v>
      </c>
      <c r="F61" s="33"/>
      <c r="G61" s="33"/>
      <c r="H61" s="28">
        <f t="shared" si="16"/>
        <v>92</v>
      </c>
      <c r="I61" s="33">
        <v>9</v>
      </c>
      <c r="J61" s="33">
        <v>6</v>
      </c>
      <c r="K61" s="33">
        <v>60</v>
      </c>
      <c r="L61" s="33">
        <v>17</v>
      </c>
      <c r="M61" s="28">
        <f t="shared" si="15"/>
        <v>12</v>
      </c>
      <c r="N61" s="33">
        <v>9</v>
      </c>
      <c r="O61" s="33">
        <v>3</v>
      </c>
      <c r="P61" s="33"/>
      <c r="Q61" s="31">
        <f t="shared" si="10"/>
        <v>88.461538461538453</v>
      </c>
      <c r="R61" s="31">
        <f t="shared" si="11"/>
        <v>14.423076923076922</v>
      </c>
      <c r="S61" s="32"/>
    </row>
    <row r="62" spans="1:19">
      <c r="A62" s="12" t="s">
        <v>36</v>
      </c>
      <c r="B62" s="28">
        <f t="shared" si="12"/>
        <v>117</v>
      </c>
      <c r="C62" s="33"/>
      <c r="D62" s="28">
        <f t="shared" si="13"/>
        <v>117</v>
      </c>
      <c r="E62" s="28">
        <f t="shared" si="14"/>
        <v>117</v>
      </c>
      <c r="F62" s="33"/>
      <c r="G62" s="33"/>
      <c r="H62" s="28">
        <f t="shared" si="16"/>
        <v>117</v>
      </c>
      <c r="I62" s="33">
        <v>3</v>
      </c>
      <c r="J62" s="33">
        <v>43</v>
      </c>
      <c r="K62" s="33">
        <v>48</v>
      </c>
      <c r="L62" s="33">
        <v>23</v>
      </c>
      <c r="M62" s="28">
        <f t="shared" si="15"/>
        <v>0</v>
      </c>
      <c r="N62" s="33"/>
      <c r="O62" s="33"/>
      <c r="P62" s="33"/>
      <c r="Q62" s="31">
        <f t="shared" si="10"/>
        <v>100</v>
      </c>
      <c r="R62" s="31">
        <f t="shared" si="11"/>
        <v>39.316239316239319</v>
      </c>
      <c r="S62" s="32"/>
    </row>
    <row r="63" spans="1:19" ht="20.25" customHeight="1">
      <c r="A63" s="12" t="s">
        <v>60</v>
      </c>
      <c r="B63" s="28">
        <f t="shared" si="12"/>
        <v>50</v>
      </c>
      <c r="C63" s="33"/>
      <c r="D63" s="28">
        <f t="shared" si="13"/>
        <v>50</v>
      </c>
      <c r="E63" s="28">
        <f t="shared" si="14"/>
        <v>50</v>
      </c>
      <c r="F63" s="33"/>
      <c r="G63" s="33"/>
      <c r="H63" s="28">
        <f t="shared" si="16"/>
        <v>45</v>
      </c>
      <c r="I63" s="33"/>
      <c r="J63" s="33">
        <v>9</v>
      </c>
      <c r="K63" s="33">
        <v>26</v>
      </c>
      <c r="L63" s="33">
        <v>10</v>
      </c>
      <c r="M63" s="28">
        <f t="shared" si="15"/>
        <v>5</v>
      </c>
      <c r="N63" s="33">
        <v>4</v>
      </c>
      <c r="O63" s="33"/>
      <c r="P63" s="33">
        <v>1</v>
      </c>
      <c r="Q63" s="31">
        <f t="shared" si="10"/>
        <v>90</v>
      </c>
      <c r="R63" s="31">
        <f t="shared" si="11"/>
        <v>18</v>
      </c>
      <c r="S63" s="32"/>
    </row>
    <row r="64" spans="1:19">
      <c r="A64" s="12" t="s">
        <v>38</v>
      </c>
      <c r="B64" s="28">
        <f t="shared" si="12"/>
        <v>137</v>
      </c>
      <c r="C64" s="33"/>
      <c r="D64" s="28">
        <f t="shared" si="13"/>
        <v>137</v>
      </c>
      <c r="E64" s="28">
        <f t="shared" si="14"/>
        <v>126</v>
      </c>
      <c r="F64" s="33">
        <v>11</v>
      </c>
      <c r="G64" s="33"/>
      <c r="H64" s="28">
        <f t="shared" si="16"/>
        <v>123</v>
      </c>
      <c r="I64" s="33">
        <v>16</v>
      </c>
      <c r="J64" s="33">
        <v>44</v>
      </c>
      <c r="K64" s="33">
        <v>27</v>
      </c>
      <c r="L64" s="33">
        <v>36</v>
      </c>
      <c r="M64" s="28">
        <f t="shared" si="15"/>
        <v>3</v>
      </c>
      <c r="N64" s="33">
        <v>3</v>
      </c>
      <c r="O64" s="33"/>
      <c r="P64" s="33"/>
      <c r="Q64" s="31">
        <f t="shared" si="10"/>
        <v>89.78102189781022</v>
      </c>
      <c r="R64" s="31">
        <f t="shared" si="11"/>
        <v>43.79562043795621</v>
      </c>
      <c r="S64" s="32"/>
    </row>
    <row r="65" spans="1:19">
      <c r="A65" s="12" t="s">
        <v>39</v>
      </c>
      <c r="B65" s="28">
        <f t="shared" si="12"/>
        <v>126</v>
      </c>
      <c r="C65" s="33"/>
      <c r="D65" s="28">
        <f t="shared" si="13"/>
        <v>126</v>
      </c>
      <c r="E65" s="28">
        <f t="shared" si="14"/>
        <v>126</v>
      </c>
      <c r="F65" s="33"/>
      <c r="G65" s="33"/>
      <c r="H65" s="28">
        <f t="shared" si="16"/>
        <v>112</v>
      </c>
      <c r="I65" s="33">
        <v>3</v>
      </c>
      <c r="J65" s="33">
        <v>27</v>
      </c>
      <c r="K65" s="33">
        <v>60</v>
      </c>
      <c r="L65" s="33">
        <v>22</v>
      </c>
      <c r="M65" s="28">
        <f t="shared" si="15"/>
        <v>14</v>
      </c>
      <c r="N65" s="33">
        <v>5</v>
      </c>
      <c r="O65" s="33">
        <v>2</v>
      </c>
      <c r="P65" s="33">
        <v>7</v>
      </c>
      <c r="Q65" s="31">
        <f t="shared" si="10"/>
        <v>88.888888888888886</v>
      </c>
      <c r="R65" s="31">
        <f t="shared" si="11"/>
        <v>23.809523809523807</v>
      </c>
      <c r="S65" s="32"/>
    </row>
    <row r="66" spans="1:19">
      <c r="A66" s="12" t="s">
        <v>40</v>
      </c>
      <c r="B66" s="28">
        <f t="shared" si="12"/>
        <v>51</v>
      </c>
      <c r="C66" s="33"/>
      <c r="D66" s="28">
        <f t="shared" si="13"/>
        <v>51</v>
      </c>
      <c r="E66" s="28">
        <f t="shared" si="14"/>
        <v>51</v>
      </c>
      <c r="F66" s="33"/>
      <c r="G66" s="33"/>
      <c r="H66" s="28">
        <f t="shared" si="16"/>
        <v>51</v>
      </c>
      <c r="I66" s="33">
        <v>2</v>
      </c>
      <c r="J66" s="33">
        <v>21</v>
      </c>
      <c r="K66" s="33">
        <v>19</v>
      </c>
      <c r="L66" s="33">
        <v>9</v>
      </c>
      <c r="M66" s="28">
        <f t="shared" si="15"/>
        <v>0</v>
      </c>
      <c r="N66" s="33"/>
      <c r="O66" s="33"/>
      <c r="P66" s="33"/>
      <c r="Q66" s="31">
        <f t="shared" si="10"/>
        <v>100</v>
      </c>
      <c r="R66" s="31">
        <f t="shared" si="11"/>
        <v>45.098039215686278</v>
      </c>
      <c r="S66" s="32"/>
    </row>
    <row r="67" spans="1:19">
      <c r="A67" s="12" t="s">
        <v>41</v>
      </c>
      <c r="B67" s="28">
        <f t="shared" si="12"/>
        <v>75</v>
      </c>
      <c r="C67" s="33">
        <v>1</v>
      </c>
      <c r="D67" s="28">
        <f t="shared" si="13"/>
        <v>74</v>
      </c>
      <c r="E67" s="28">
        <f t="shared" si="14"/>
        <v>73</v>
      </c>
      <c r="F67" s="33">
        <v>1</v>
      </c>
      <c r="G67" s="33"/>
      <c r="H67" s="28">
        <f t="shared" si="16"/>
        <v>54</v>
      </c>
      <c r="I67" s="33"/>
      <c r="J67" s="33">
        <v>7</v>
      </c>
      <c r="K67" s="33">
        <v>44</v>
      </c>
      <c r="L67" s="33">
        <v>3</v>
      </c>
      <c r="M67" s="28">
        <f t="shared" si="15"/>
        <v>19</v>
      </c>
      <c r="N67" s="33">
        <v>15</v>
      </c>
      <c r="O67" s="33">
        <v>4</v>
      </c>
      <c r="P67" s="33"/>
      <c r="Q67" s="31">
        <f t="shared" si="10"/>
        <v>72.972972972972968</v>
      </c>
      <c r="R67" s="31">
        <f t="shared" si="11"/>
        <v>9.4594594594594597</v>
      </c>
      <c r="S67" s="32"/>
    </row>
    <row r="68" spans="1:19">
      <c r="A68" s="12" t="s">
        <v>56</v>
      </c>
      <c r="B68" s="28">
        <f t="shared" si="12"/>
        <v>169</v>
      </c>
      <c r="C68" s="33"/>
      <c r="D68" s="28">
        <f t="shared" si="13"/>
        <v>169</v>
      </c>
      <c r="E68" s="28">
        <f t="shared" si="14"/>
        <v>169</v>
      </c>
      <c r="F68" s="33"/>
      <c r="G68" s="33"/>
      <c r="H68" s="28">
        <f t="shared" si="16"/>
        <v>168</v>
      </c>
      <c r="I68" s="33">
        <v>1</v>
      </c>
      <c r="J68" s="33">
        <v>38</v>
      </c>
      <c r="K68" s="33">
        <v>119</v>
      </c>
      <c r="L68" s="33">
        <v>10</v>
      </c>
      <c r="M68" s="28">
        <f t="shared" si="15"/>
        <v>1</v>
      </c>
      <c r="N68" s="33"/>
      <c r="O68" s="33"/>
      <c r="P68" s="33">
        <v>1</v>
      </c>
      <c r="Q68" s="31">
        <f t="shared" si="10"/>
        <v>99.408284023668642</v>
      </c>
      <c r="R68" s="31">
        <f t="shared" si="11"/>
        <v>23.076923076923077</v>
      </c>
      <c r="S68" s="32"/>
    </row>
    <row r="69" spans="1:19">
      <c r="A69" s="12" t="s">
        <v>57</v>
      </c>
      <c r="B69" s="28">
        <f t="shared" si="12"/>
        <v>13</v>
      </c>
      <c r="C69" s="33"/>
      <c r="D69" s="28">
        <f t="shared" si="13"/>
        <v>13</v>
      </c>
      <c r="E69" s="28">
        <f t="shared" si="14"/>
        <v>13</v>
      </c>
      <c r="F69" s="33"/>
      <c r="G69" s="33"/>
      <c r="H69" s="28">
        <f t="shared" si="16"/>
        <v>13</v>
      </c>
      <c r="I69" s="33">
        <v>2</v>
      </c>
      <c r="J69" s="33">
        <v>8</v>
      </c>
      <c r="K69" s="33">
        <v>3</v>
      </c>
      <c r="L69" s="33"/>
      <c r="M69" s="28">
        <f t="shared" si="15"/>
        <v>0</v>
      </c>
      <c r="N69" s="33"/>
      <c r="O69" s="33"/>
      <c r="P69" s="33"/>
      <c r="Q69" s="31">
        <f t="shared" si="10"/>
        <v>100</v>
      </c>
      <c r="R69" s="31">
        <f t="shared" si="11"/>
        <v>76.923076923076934</v>
      </c>
      <c r="S69" s="32"/>
    </row>
    <row r="70" spans="1:19">
      <c r="A70" s="36" t="s">
        <v>42</v>
      </c>
      <c r="B70" s="37">
        <f t="shared" si="12"/>
        <v>2033</v>
      </c>
      <c r="C70" s="38">
        <f t="shared" ref="C70:O70" si="17">SUM(C47:C67)</f>
        <v>2</v>
      </c>
      <c r="D70" s="38">
        <f>E70+F70</f>
        <v>2031</v>
      </c>
      <c r="E70" s="38">
        <f>G70+H70+M70</f>
        <v>1990</v>
      </c>
      <c r="F70" s="38">
        <f t="shared" si="17"/>
        <v>41</v>
      </c>
      <c r="G70" s="38">
        <f t="shared" si="17"/>
        <v>2</v>
      </c>
      <c r="H70" s="38">
        <f>I70+J70+K70+L70</f>
        <v>1867</v>
      </c>
      <c r="I70" s="38">
        <f>SUM(I47:I69)</f>
        <v>68</v>
      </c>
      <c r="J70" s="38">
        <f>SUM(J47:J69)</f>
        <v>504</v>
      </c>
      <c r="K70" s="38">
        <f>SUM(K47:K69)</f>
        <v>984</v>
      </c>
      <c r="L70" s="38">
        <f>SUM(L47:L69)</f>
        <v>311</v>
      </c>
      <c r="M70" s="38">
        <f>N70+O70+P70</f>
        <v>121</v>
      </c>
      <c r="N70" s="38">
        <f t="shared" si="17"/>
        <v>77</v>
      </c>
      <c r="O70" s="38">
        <f t="shared" si="17"/>
        <v>21</v>
      </c>
      <c r="P70" s="38">
        <f>SUM(P47:P69)</f>
        <v>23</v>
      </c>
      <c r="Q70" s="39">
        <f t="shared" si="10"/>
        <v>91.925160019694729</v>
      </c>
      <c r="R70" s="39">
        <f t="shared" si="11"/>
        <v>28.16346627277203</v>
      </c>
      <c r="S70" s="35"/>
    </row>
    <row r="71" spans="1:19">
      <c r="A71" s="40" t="s">
        <v>43</v>
      </c>
      <c r="B71" s="41"/>
      <c r="C71" s="41"/>
      <c r="D71" s="42">
        <f>(D70/B70)*100</f>
        <v>99.901623216920811</v>
      </c>
      <c r="E71" s="42">
        <f>(E70/D70)*100</f>
        <v>97.981290004923679</v>
      </c>
      <c r="F71" s="42">
        <f>(F70/D70)*100</f>
        <v>2.0187099950763168</v>
      </c>
      <c r="G71" s="42">
        <f>(G70/D70)*100</f>
        <v>9.8473658296405725E-2</v>
      </c>
      <c r="H71" s="42">
        <f>(H70/D70)*100</f>
        <v>91.925160019694729</v>
      </c>
      <c r="I71" s="42">
        <f>(I70/D70)*100</f>
        <v>3.348104382077794</v>
      </c>
      <c r="J71" s="42">
        <f>(J70/D70)*100</f>
        <v>24.815361890694241</v>
      </c>
      <c r="K71" s="42">
        <f>(K70/D70)*100</f>
        <v>48.449039881831609</v>
      </c>
      <c r="L71" s="42">
        <f>(L70/D70)*100</f>
        <v>15.31265386509109</v>
      </c>
      <c r="M71" s="42">
        <f>(M70/D70)*100</f>
        <v>5.957656326932546</v>
      </c>
      <c r="N71" s="42">
        <f>(N70/D70)*100</f>
        <v>3.7912358444116201</v>
      </c>
      <c r="O71" s="42">
        <f>(O70/D70)*100</f>
        <v>1.0339734121122599</v>
      </c>
      <c r="P71" s="42">
        <f>(P70/D70)*100</f>
        <v>1.1324470704086658</v>
      </c>
      <c r="Q71" s="43"/>
      <c r="R71" s="43"/>
      <c r="S71" s="32"/>
    </row>
    <row r="72" spans="1:19">
      <c r="A72" s="2"/>
      <c r="B72" s="69" t="s">
        <v>44</v>
      </c>
      <c r="C72" s="69"/>
      <c r="D72" s="69"/>
      <c r="E72" s="69"/>
      <c r="F72" s="2"/>
      <c r="G72" s="2"/>
      <c r="H72" s="2"/>
      <c r="I72" s="2"/>
      <c r="J72" s="2"/>
      <c r="K72" s="69" t="s">
        <v>54</v>
      </c>
      <c r="L72" s="69"/>
      <c r="M72" s="69"/>
      <c r="N72" s="69"/>
      <c r="O72" s="2"/>
      <c r="P72" s="2"/>
      <c r="Q72" s="2"/>
      <c r="R72" s="2"/>
      <c r="S72" s="2"/>
    </row>
    <row r="73" spans="1:1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>
      <c r="A74" s="23"/>
      <c r="B74" s="81" t="s">
        <v>0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>
      <c r="A75" s="23"/>
      <c r="B75" s="81" t="s">
        <v>53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>
      <c r="A76" s="80" t="s">
        <v>65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</row>
    <row r="77" spans="1:19">
      <c r="A77" s="2"/>
      <c r="B77" s="2"/>
      <c r="C77" s="3"/>
      <c r="D77" s="3"/>
      <c r="E77" s="3"/>
      <c r="F77" s="3"/>
      <c r="G77" s="86" t="s">
        <v>73</v>
      </c>
      <c r="H77" s="81"/>
      <c r="I77" s="81"/>
      <c r="J77" s="81"/>
      <c r="K77" s="81"/>
      <c r="L77" s="81"/>
      <c r="M77" s="2"/>
      <c r="N77" s="2"/>
      <c r="O77" s="2"/>
      <c r="P77" s="2"/>
      <c r="Q77" s="2"/>
      <c r="R77" s="2"/>
      <c r="S77" s="2"/>
    </row>
    <row r="78" spans="1:19">
      <c r="A78" s="2"/>
      <c r="B78" s="2"/>
      <c r="C78" s="78" t="s">
        <v>48</v>
      </c>
      <c r="D78" s="78"/>
      <c r="E78" s="3"/>
      <c r="F78" s="78"/>
      <c r="G78" s="78"/>
      <c r="H78" s="78"/>
      <c r="I78" s="78"/>
      <c r="J78" s="78"/>
      <c r="K78" s="78"/>
      <c r="L78" s="78"/>
      <c r="M78" s="78"/>
      <c r="N78" s="78"/>
      <c r="O78" s="85" t="s">
        <v>66</v>
      </c>
      <c r="P78" s="69"/>
      <c r="Q78" s="69"/>
      <c r="R78" s="69"/>
      <c r="S78" s="69"/>
    </row>
    <row r="79" spans="1:19">
      <c r="A79" s="70" t="s">
        <v>3</v>
      </c>
      <c r="B79" s="70" t="s">
        <v>4</v>
      </c>
      <c r="C79" s="70" t="s">
        <v>5</v>
      </c>
      <c r="D79" s="70" t="s">
        <v>6</v>
      </c>
      <c r="E79" s="70" t="s">
        <v>7</v>
      </c>
      <c r="F79" s="74" t="s">
        <v>8</v>
      </c>
      <c r="G79" s="83" t="s">
        <v>9</v>
      </c>
      <c r="H79" s="70" t="s">
        <v>10</v>
      </c>
      <c r="I79" s="70"/>
      <c r="J79" s="70"/>
      <c r="K79" s="70"/>
      <c r="L79" s="70"/>
      <c r="M79" s="75" t="s">
        <v>11</v>
      </c>
      <c r="N79" s="76"/>
      <c r="O79" s="76"/>
      <c r="P79" s="77"/>
      <c r="Q79" s="70" t="s">
        <v>12</v>
      </c>
      <c r="R79" s="70" t="s">
        <v>13</v>
      </c>
      <c r="S79" s="73" t="s">
        <v>14</v>
      </c>
    </row>
    <row r="80" spans="1:19" ht="40.5" customHeight="1">
      <c r="A80" s="70"/>
      <c r="B80" s="72"/>
      <c r="C80" s="70"/>
      <c r="D80" s="70"/>
      <c r="E80" s="70"/>
      <c r="F80" s="74"/>
      <c r="G80" s="84"/>
      <c r="H80" s="4" t="s">
        <v>15</v>
      </c>
      <c r="I80" s="4" t="s">
        <v>16</v>
      </c>
      <c r="J80" s="4" t="s">
        <v>17</v>
      </c>
      <c r="K80" s="4" t="s">
        <v>18</v>
      </c>
      <c r="L80" s="4" t="s">
        <v>19</v>
      </c>
      <c r="M80" s="4" t="s">
        <v>20</v>
      </c>
      <c r="N80" s="4" t="s">
        <v>21</v>
      </c>
      <c r="O80" s="4" t="s">
        <v>22</v>
      </c>
      <c r="P80" s="4" t="s">
        <v>23</v>
      </c>
      <c r="Q80" s="71"/>
      <c r="R80" s="72"/>
      <c r="S80" s="73"/>
    </row>
    <row r="81" spans="1:19">
      <c r="A81" s="25">
        <v>1</v>
      </c>
      <c r="B81" s="26">
        <v>2</v>
      </c>
      <c r="C81" s="25">
        <v>3</v>
      </c>
      <c r="D81" s="25">
        <v>4</v>
      </c>
      <c r="E81" s="25">
        <v>5</v>
      </c>
      <c r="F81" s="25">
        <v>6</v>
      </c>
      <c r="G81" s="25">
        <v>7</v>
      </c>
      <c r="H81" s="25">
        <v>8</v>
      </c>
      <c r="I81" s="25">
        <v>9</v>
      </c>
      <c r="J81" s="25">
        <v>10</v>
      </c>
      <c r="K81" s="25">
        <v>11</v>
      </c>
      <c r="L81" s="25">
        <v>12</v>
      </c>
      <c r="M81" s="25">
        <v>13</v>
      </c>
      <c r="N81" s="25">
        <v>14</v>
      </c>
      <c r="O81" s="25">
        <v>15</v>
      </c>
      <c r="P81" s="25">
        <v>16</v>
      </c>
      <c r="Q81" s="25">
        <v>17</v>
      </c>
      <c r="R81" s="26">
        <v>18</v>
      </c>
      <c r="S81" s="27">
        <v>19</v>
      </c>
    </row>
    <row r="82" spans="1:19">
      <c r="A82" s="7" t="s">
        <v>24</v>
      </c>
      <c r="B82" s="28">
        <f>C82+D82</f>
        <v>83</v>
      </c>
      <c r="C82" s="33"/>
      <c r="D82" s="28">
        <f>E82+F82</f>
        <v>83</v>
      </c>
      <c r="E82" s="28">
        <f>G82+H82+M82</f>
        <v>83</v>
      </c>
      <c r="F82" s="33"/>
      <c r="G82" s="33"/>
      <c r="H82" s="28">
        <f>SUM(I82:L82)</f>
        <v>79</v>
      </c>
      <c r="I82" s="33">
        <v>2</v>
      </c>
      <c r="J82" s="33">
        <v>16</v>
      </c>
      <c r="K82" s="33">
        <v>46</v>
      </c>
      <c r="L82" s="33">
        <v>15</v>
      </c>
      <c r="M82" s="28">
        <f>SUM(N82:P82)</f>
        <v>4</v>
      </c>
      <c r="N82" s="33">
        <v>4</v>
      </c>
      <c r="O82" s="33"/>
      <c r="P82" s="33"/>
      <c r="Q82" s="31">
        <f>(H82/D82)*100</f>
        <v>95.180722891566262</v>
      </c>
      <c r="R82" s="31">
        <f>((J82+I82)/D82)*100</f>
        <v>21.686746987951807</v>
      </c>
      <c r="S82" s="32"/>
    </row>
    <row r="83" spans="1:19">
      <c r="A83" s="12" t="s">
        <v>25</v>
      </c>
      <c r="B83" s="28">
        <f t="shared" ref="B83:B105" si="18">C83+D83</f>
        <v>65</v>
      </c>
      <c r="C83" s="33"/>
      <c r="D83" s="28">
        <f>E83+F83</f>
        <v>65</v>
      </c>
      <c r="E83" s="28">
        <f>G83+H83+M83</f>
        <v>65</v>
      </c>
      <c r="F83" s="33"/>
      <c r="G83" s="33"/>
      <c r="H83" s="28">
        <f t="shared" ref="H83:H104" si="19">SUM(I83:L83)</f>
        <v>62</v>
      </c>
      <c r="I83" s="33">
        <v>10</v>
      </c>
      <c r="J83" s="33">
        <v>17</v>
      </c>
      <c r="K83" s="33">
        <v>30</v>
      </c>
      <c r="L83" s="33">
        <v>5</v>
      </c>
      <c r="M83" s="28">
        <f t="shared" ref="M83:M104" si="20">SUM(N83:P83)</f>
        <v>3</v>
      </c>
      <c r="N83" s="33">
        <v>2</v>
      </c>
      <c r="O83" s="33"/>
      <c r="P83" s="33">
        <v>1</v>
      </c>
      <c r="Q83" s="31">
        <f t="shared" ref="Q83:Q105" si="21">(H83/D83)*100</f>
        <v>95.384615384615387</v>
      </c>
      <c r="R83" s="31">
        <f t="shared" ref="R83:R105" si="22">((J83+I83)/D83)*100</f>
        <v>41.53846153846154</v>
      </c>
      <c r="S83" s="13"/>
    </row>
    <row r="84" spans="1:19">
      <c r="A84" s="12" t="s">
        <v>26</v>
      </c>
      <c r="B84" s="28">
        <f t="shared" si="18"/>
        <v>41</v>
      </c>
      <c r="C84" s="33"/>
      <c r="D84" s="28">
        <f t="shared" ref="D84:D104" si="23">E84+F84</f>
        <v>41</v>
      </c>
      <c r="E84" s="28">
        <f t="shared" ref="E84:E104" si="24">G84+H84+M84</f>
        <v>41</v>
      </c>
      <c r="F84" s="33"/>
      <c r="G84" s="33"/>
      <c r="H84" s="28">
        <f t="shared" si="19"/>
        <v>41</v>
      </c>
      <c r="I84" s="33">
        <v>3</v>
      </c>
      <c r="J84" s="33">
        <v>16</v>
      </c>
      <c r="K84" s="33">
        <v>14</v>
      </c>
      <c r="L84" s="33">
        <v>8</v>
      </c>
      <c r="M84" s="28">
        <f t="shared" si="20"/>
        <v>0</v>
      </c>
      <c r="N84" s="33"/>
      <c r="O84" s="33"/>
      <c r="P84" s="33"/>
      <c r="Q84" s="31">
        <f t="shared" si="21"/>
        <v>100</v>
      </c>
      <c r="R84" s="31">
        <f t="shared" si="22"/>
        <v>46.341463414634148</v>
      </c>
      <c r="S84" s="32"/>
    </row>
    <row r="85" spans="1:19">
      <c r="A85" s="12" t="s">
        <v>58</v>
      </c>
      <c r="B85" s="28">
        <f t="shared" si="18"/>
        <v>90</v>
      </c>
      <c r="C85" s="33"/>
      <c r="D85" s="28">
        <f t="shared" si="23"/>
        <v>90</v>
      </c>
      <c r="E85" s="28">
        <f t="shared" si="24"/>
        <v>90</v>
      </c>
      <c r="F85" s="33"/>
      <c r="G85" s="33">
        <v>4</v>
      </c>
      <c r="H85" s="28">
        <f t="shared" si="19"/>
        <v>60</v>
      </c>
      <c r="I85" s="33">
        <v>2</v>
      </c>
      <c r="J85" s="33">
        <v>12</v>
      </c>
      <c r="K85" s="33">
        <v>33</v>
      </c>
      <c r="L85" s="33">
        <v>13</v>
      </c>
      <c r="M85" s="28">
        <f t="shared" si="20"/>
        <v>26</v>
      </c>
      <c r="N85" s="33">
        <v>12</v>
      </c>
      <c r="O85" s="33">
        <v>4</v>
      </c>
      <c r="P85" s="33">
        <v>10</v>
      </c>
      <c r="Q85" s="31">
        <f t="shared" si="21"/>
        <v>66.666666666666657</v>
      </c>
      <c r="R85" s="31">
        <f t="shared" si="22"/>
        <v>15.555555555555555</v>
      </c>
      <c r="S85" s="32"/>
    </row>
    <row r="86" spans="1:19" ht="21.75">
      <c r="A86" s="12" t="s">
        <v>27</v>
      </c>
      <c r="B86" s="28">
        <f t="shared" si="18"/>
        <v>104</v>
      </c>
      <c r="C86" s="34"/>
      <c r="D86" s="28">
        <f t="shared" si="23"/>
        <v>104</v>
      </c>
      <c r="E86" s="28">
        <f t="shared" si="24"/>
        <v>104</v>
      </c>
      <c r="F86" s="33"/>
      <c r="G86" s="33"/>
      <c r="H86" s="28">
        <f t="shared" si="19"/>
        <v>75</v>
      </c>
      <c r="I86" s="33">
        <v>4</v>
      </c>
      <c r="J86" s="33">
        <v>20</v>
      </c>
      <c r="K86" s="33">
        <v>44</v>
      </c>
      <c r="L86" s="33">
        <v>7</v>
      </c>
      <c r="M86" s="28">
        <f t="shared" si="20"/>
        <v>29</v>
      </c>
      <c r="N86" s="33">
        <v>15</v>
      </c>
      <c r="O86" s="33">
        <v>8</v>
      </c>
      <c r="P86" s="33">
        <v>6</v>
      </c>
      <c r="Q86" s="31">
        <f t="shared" si="21"/>
        <v>72.115384615384613</v>
      </c>
      <c r="R86" s="31">
        <f t="shared" si="22"/>
        <v>23.076923076923077</v>
      </c>
      <c r="S86" s="35"/>
    </row>
    <row r="87" spans="1:19">
      <c r="A87" s="12" t="s">
        <v>28</v>
      </c>
      <c r="B87" s="28">
        <f t="shared" si="18"/>
        <v>57</v>
      </c>
      <c r="C87" s="33"/>
      <c r="D87" s="28">
        <f t="shared" si="23"/>
        <v>57</v>
      </c>
      <c r="E87" s="28">
        <f t="shared" si="24"/>
        <v>57</v>
      </c>
      <c r="F87" s="33"/>
      <c r="G87" s="33"/>
      <c r="H87" s="28">
        <f t="shared" si="19"/>
        <v>57</v>
      </c>
      <c r="I87" s="33">
        <v>3</v>
      </c>
      <c r="J87" s="33">
        <v>15</v>
      </c>
      <c r="K87" s="33">
        <v>18</v>
      </c>
      <c r="L87" s="33">
        <v>21</v>
      </c>
      <c r="M87" s="28">
        <f t="shared" si="20"/>
        <v>0</v>
      </c>
      <c r="N87" s="33"/>
      <c r="O87" s="33"/>
      <c r="P87" s="33"/>
      <c r="Q87" s="31">
        <f t="shared" si="21"/>
        <v>100</v>
      </c>
      <c r="R87" s="31">
        <f t="shared" si="22"/>
        <v>31.578947368421051</v>
      </c>
      <c r="S87" s="32"/>
    </row>
    <row r="88" spans="1:19">
      <c r="A88" s="12" t="s">
        <v>29</v>
      </c>
      <c r="B88" s="28">
        <f t="shared" si="18"/>
        <v>106</v>
      </c>
      <c r="C88" s="33"/>
      <c r="D88" s="28">
        <f t="shared" si="23"/>
        <v>106</v>
      </c>
      <c r="E88" s="28">
        <f t="shared" si="24"/>
        <v>106</v>
      </c>
      <c r="F88" s="33"/>
      <c r="G88" s="33"/>
      <c r="H88" s="28">
        <f t="shared" si="19"/>
        <v>80</v>
      </c>
      <c r="I88" s="33">
        <v>4</v>
      </c>
      <c r="J88" s="33">
        <v>24</v>
      </c>
      <c r="K88" s="33">
        <v>40</v>
      </c>
      <c r="L88" s="33">
        <v>12</v>
      </c>
      <c r="M88" s="28">
        <f t="shared" si="20"/>
        <v>26</v>
      </c>
      <c r="N88" s="33">
        <v>7</v>
      </c>
      <c r="O88" s="33">
        <v>7</v>
      </c>
      <c r="P88" s="33">
        <v>12</v>
      </c>
      <c r="Q88" s="31">
        <f t="shared" si="21"/>
        <v>75.471698113207552</v>
      </c>
      <c r="R88" s="31">
        <f t="shared" si="22"/>
        <v>26.415094339622641</v>
      </c>
      <c r="S88" s="32"/>
    </row>
    <row r="89" spans="1:19">
      <c r="A89" s="12" t="s">
        <v>55</v>
      </c>
      <c r="B89" s="28">
        <f t="shared" si="18"/>
        <v>73</v>
      </c>
      <c r="C89" s="33"/>
      <c r="D89" s="28">
        <f t="shared" si="23"/>
        <v>73</v>
      </c>
      <c r="E89" s="28">
        <f t="shared" si="24"/>
        <v>73</v>
      </c>
      <c r="F89" s="33"/>
      <c r="G89" s="33">
        <v>1</v>
      </c>
      <c r="H89" s="28">
        <f t="shared" si="19"/>
        <v>66</v>
      </c>
      <c r="I89" s="33">
        <v>3</v>
      </c>
      <c r="J89" s="33">
        <v>29</v>
      </c>
      <c r="K89" s="33">
        <v>26</v>
      </c>
      <c r="L89" s="33">
        <v>8</v>
      </c>
      <c r="M89" s="28">
        <f t="shared" si="20"/>
        <v>6</v>
      </c>
      <c r="N89" s="33">
        <v>4</v>
      </c>
      <c r="O89" s="33">
        <v>2</v>
      </c>
      <c r="P89" s="33"/>
      <c r="Q89" s="31">
        <f t="shared" si="21"/>
        <v>90.410958904109577</v>
      </c>
      <c r="R89" s="31">
        <f t="shared" si="22"/>
        <v>43.835616438356162</v>
      </c>
      <c r="S89" s="32"/>
    </row>
    <row r="90" spans="1:19">
      <c r="A90" s="12" t="s">
        <v>30</v>
      </c>
      <c r="B90" s="28">
        <f t="shared" si="18"/>
        <v>53</v>
      </c>
      <c r="C90" s="33"/>
      <c r="D90" s="28">
        <f t="shared" si="23"/>
        <v>53</v>
      </c>
      <c r="E90" s="28">
        <f t="shared" si="24"/>
        <v>53</v>
      </c>
      <c r="F90" s="33"/>
      <c r="G90" s="33">
        <v>2</v>
      </c>
      <c r="H90" s="28">
        <f t="shared" si="19"/>
        <v>43</v>
      </c>
      <c r="I90" s="33">
        <v>2</v>
      </c>
      <c r="J90" s="33">
        <v>11</v>
      </c>
      <c r="K90" s="33">
        <v>25</v>
      </c>
      <c r="L90" s="33">
        <v>5</v>
      </c>
      <c r="M90" s="28">
        <f t="shared" si="20"/>
        <v>8</v>
      </c>
      <c r="N90" s="33">
        <v>6</v>
      </c>
      <c r="O90" s="33"/>
      <c r="P90" s="33">
        <v>2</v>
      </c>
      <c r="Q90" s="31">
        <f>(H90/D90)*100</f>
        <v>81.132075471698116</v>
      </c>
      <c r="R90" s="31">
        <f>((J90+I90)/D90)*100</f>
        <v>24.528301886792452</v>
      </c>
      <c r="S90" s="32"/>
    </row>
    <row r="91" spans="1:19">
      <c r="A91" s="12" t="s">
        <v>31</v>
      </c>
      <c r="B91" s="28">
        <f t="shared" si="18"/>
        <v>48</v>
      </c>
      <c r="C91" s="33"/>
      <c r="D91" s="28">
        <f t="shared" si="23"/>
        <v>48</v>
      </c>
      <c r="E91" s="28">
        <f t="shared" si="24"/>
        <v>48</v>
      </c>
      <c r="F91" s="33"/>
      <c r="G91" s="33"/>
      <c r="H91" s="28">
        <f t="shared" si="19"/>
        <v>46</v>
      </c>
      <c r="I91" s="33">
        <v>3</v>
      </c>
      <c r="J91" s="33">
        <v>8</v>
      </c>
      <c r="K91" s="33">
        <v>32</v>
      </c>
      <c r="L91" s="33">
        <v>3</v>
      </c>
      <c r="M91" s="28">
        <f t="shared" si="20"/>
        <v>2</v>
      </c>
      <c r="N91" s="33">
        <v>2</v>
      </c>
      <c r="O91" s="33"/>
      <c r="P91" s="33"/>
      <c r="Q91" s="31">
        <f t="shared" si="21"/>
        <v>95.833333333333343</v>
      </c>
      <c r="R91" s="31">
        <f t="shared" si="22"/>
        <v>22.916666666666664</v>
      </c>
      <c r="S91" s="32"/>
    </row>
    <row r="92" spans="1:19">
      <c r="A92" s="12" t="s">
        <v>32</v>
      </c>
      <c r="B92" s="28">
        <f t="shared" si="18"/>
        <v>77</v>
      </c>
      <c r="C92" s="33"/>
      <c r="D92" s="28">
        <f t="shared" si="23"/>
        <v>77</v>
      </c>
      <c r="E92" s="28">
        <f t="shared" si="24"/>
        <v>77</v>
      </c>
      <c r="F92" s="33"/>
      <c r="G92" s="33"/>
      <c r="H92" s="28">
        <f t="shared" si="19"/>
        <v>77</v>
      </c>
      <c r="I92" s="33">
        <v>8</v>
      </c>
      <c r="J92" s="33">
        <v>26</v>
      </c>
      <c r="K92" s="33">
        <v>34</v>
      </c>
      <c r="L92" s="33">
        <v>9</v>
      </c>
      <c r="M92" s="28">
        <f t="shared" si="20"/>
        <v>0</v>
      </c>
      <c r="N92" s="33"/>
      <c r="O92" s="33"/>
      <c r="P92" s="33"/>
      <c r="Q92" s="31">
        <f t="shared" si="21"/>
        <v>100</v>
      </c>
      <c r="R92" s="31">
        <f t="shared" si="22"/>
        <v>44.155844155844157</v>
      </c>
      <c r="S92" s="32"/>
    </row>
    <row r="93" spans="1:19">
      <c r="A93" s="12" t="s">
        <v>33</v>
      </c>
      <c r="B93" s="28">
        <f t="shared" si="18"/>
        <v>289</v>
      </c>
      <c r="C93" s="33"/>
      <c r="D93" s="28">
        <f t="shared" si="23"/>
        <v>289</v>
      </c>
      <c r="E93" s="28">
        <f t="shared" si="24"/>
        <v>289</v>
      </c>
      <c r="F93" s="33"/>
      <c r="G93" s="33">
        <v>1</v>
      </c>
      <c r="H93" s="28">
        <f t="shared" si="19"/>
        <v>285</v>
      </c>
      <c r="I93" s="33">
        <v>30</v>
      </c>
      <c r="J93" s="33">
        <v>112</v>
      </c>
      <c r="K93" s="33">
        <v>93</v>
      </c>
      <c r="L93" s="33">
        <v>50</v>
      </c>
      <c r="M93" s="28">
        <f t="shared" si="20"/>
        <v>3</v>
      </c>
      <c r="N93" s="33">
        <v>3</v>
      </c>
      <c r="O93" s="33"/>
      <c r="P93" s="33"/>
      <c r="Q93" s="31">
        <f t="shared" si="21"/>
        <v>98.615916955017298</v>
      </c>
      <c r="R93" s="31">
        <f t="shared" si="22"/>
        <v>49.134948096885807</v>
      </c>
      <c r="S93" s="32"/>
    </row>
    <row r="94" spans="1:19">
      <c r="A94" s="12" t="s">
        <v>34</v>
      </c>
      <c r="B94" s="28">
        <f t="shared" si="18"/>
        <v>29</v>
      </c>
      <c r="C94" s="33"/>
      <c r="D94" s="28">
        <f t="shared" si="23"/>
        <v>29</v>
      </c>
      <c r="E94" s="28">
        <f t="shared" si="24"/>
        <v>29</v>
      </c>
      <c r="F94" s="33"/>
      <c r="G94" s="33"/>
      <c r="H94" s="28">
        <f t="shared" si="19"/>
        <v>17</v>
      </c>
      <c r="I94" s="33"/>
      <c r="J94" s="33">
        <v>6</v>
      </c>
      <c r="K94" s="33">
        <v>11</v>
      </c>
      <c r="L94" s="33"/>
      <c r="M94" s="28">
        <f t="shared" si="20"/>
        <v>12</v>
      </c>
      <c r="N94" s="33">
        <v>4</v>
      </c>
      <c r="O94" s="33">
        <v>1</v>
      </c>
      <c r="P94" s="33">
        <v>7</v>
      </c>
      <c r="Q94" s="31">
        <f t="shared" si="21"/>
        <v>58.620689655172406</v>
      </c>
      <c r="R94" s="31">
        <f t="shared" si="22"/>
        <v>20.689655172413794</v>
      </c>
      <c r="S94" s="32"/>
    </row>
    <row r="95" spans="1:19" ht="21.75">
      <c r="A95" s="12" t="s">
        <v>59</v>
      </c>
      <c r="B95" s="28">
        <f t="shared" si="18"/>
        <v>55</v>
      </c>
      <c r="C95" s="33">
        <v>1</v>
      </c>
      <c r="D95" s="28">
        <f t="shared" si="23"/>
        <v>54</v>
      </c>
      <c r="E95" s="28">
        <f t="shared" si="24"/>
        <v>51</v>
      </c>
      <c r="F95" s="33">
        <v>3</v>
      </c>
      <c r="G95" s="33"/>
      <c r="H95" s="28">
        <f t="shared" si="19"/>
        <v>40</v>
      </c>
      <c r="I95" s="33">
        <v>5</v>
      </c>
      <c r="J95" s="33">
        <v>10</v>
      </c>
      <c r="K95" s="33">
        <v>25</v>
      </c>
      <c r="L95" s="33"/>
      <c r="M95" s="28">
        <f t="shared" si="20"/>
        <v>11</v>
      </c>
      <c r="N95" s="33">
        <v>5</v>
      </c>
      <c r="O95" s="33">
        <v>4</v>
      </c>
      <c r="P95" s="33">
        <v>2</v>
      </c>
      <c r="Q95" s="31">
        <f t="shared" si="21"/>
        <v>74.074074074074076</v>
      </c>
      <c r="R95" s="31">
        <f t="shared" si="22"/>
        <v>27.777777777777779</v>
      </c>
      <c r="S95" s="32"/>
    </row>
    <row r="96" spans="1:19">
      <c r="A96" s="12" t="s">
        <v>35</v>
      </c>
      <c r="B96" s="28">
        <f t="shared" si="18"/>
        <v>117</v>
      </c>
      <c r="C96" s="33"/>
      <c r="D96" s="28">
        <f t="shared" si="23"/>
        <v>117</v>
      </c>
      <c r="E96" s="28">
        <f t="shared" si="24"/>
        <v>117</v>
      </c>
      <c r="F96" s="33"/>
      <c r="G96" s="33"/>
      <c r="H96" s="28">
        <f t="shared" si="19"/>
        <v>102</v>
      </c>
      <c r="I96" s="33"/>
      <c r="J96" s="33">
        <v>4</v>
      </c>
      <c r="K96" s="33">
        <v>95</v>
      </c>
      <c r="L96" s="33">
        <v>3</v>
      </c>
      <c r="M96" s="28">
        <f t="shared" si="20"/>
        <v>15</v>
      </c>
      <c r="N96" s="33">
        <v>6</v>
      </c>
      <c r="O96" s="33">
        <v>6</v>
      </c>
      <c r="P96" s="33">
        <v>3</v>
      </c>
      <c r="Q96" s="31">
        <f t="shared" si="21"/>
        <v>87.179487179487182</v>
      </c>
      <c r="R96" s="31">
        <f t="shared" si="22"/>
        <v>3.4188034188034191</v>
      </c>
      <c r="S96" s="32"/>
    </row>
    <row r="97" spans="1:19">
      <c r="A97" s="12" t="s">
        <v>36</v>
      </c>
      <c r="B97" s="28">
        <f t="shared" si="18"/>
        <v>123</v>
      </c>
      <c r="C97" s="33"/>
      <c r="D97" s="28">
        <f t="shared" si="23"/>
        <v>123</v>
      </c>
      <c r="E97" s="28">
        <f t="shared" si="24"/>
        <v>122</v>
      </c>
      <c r="F97" s="33">
        <v>1</v>
      </c>
      <c r="G97" s="33">
        <v>1</v>
      </c>
      <c r="H97" s="28">
        <f t="shared" si="19"/>
        <v>121</v>
      </c>
      <c r="I97" s="33">
        <v>8</v>
      </c>
      <c r="J97" s="33">
        <v>39</v>
      </c>
      <c r="K97" s="33">
        <v>41</v>
      </c>
      <c r="L97" s="33">
        <v>33</v>
      </c>
      <c r="M97" s="28">
        <f t="shared" si="20"/>
        <v>0</v>
      </c>
      <c r="N97" s="33"/>
      <c r="O97" s="33"/>
      <c r="P97" s="33"/>
      <c r="Q97" s="31">
        <f t="shared" si="21"/>
        <v>98.373983739837399</v>
      </c>
      <c r="R97" s="31">
        <f t="shared" si="22"/>
        <v>38.211382113821138</v>
      </c>
      <c r="S97" s="32"/>
    </row>
    <row r="98" spans="1:19" ht="21.75">
      <c r="A98" s="12" t="s">
        <v>37</v>
      </c>
      <c r="B98" s="28">
        <f t="shared" si="18"/>
        <v>58</v>
      </c>
      <c r="C98" s="33"/>
      <c r="D98" s="28">
        <f t="shared" si="23"/>
        <v>58</v>
      </c>
      <c r="E98" s="28">
        <f t="shared" si="24"/>
        <v>58</v>
      </c>
      <c r="F98" s="33"/>
      <c r="G98" s="33"/>
      <c r="H98" s="28">
        <f t="shared" si="19"/>
        <v>43</v>
      </c>
      <c r="I98" s="33"/>
      <c r="J98" s="33">
        <v>15</v>
      </c>
      <c r="K98" s="33">
        <v>25</v>
      </c>
      <c r="L98" s="33">
        <v>3</v>
      </c>
      <c r="M98" s="28">
        <f t="shared" si="20"/>
        <v>15</v>
      </c>
      <c r="N98" s="33">
        <v>12</v>
      </c>
      <c r="O98" s="33">
        <v>1</v>
      </c>
      <c r="P98" s="33">
        <v>2</v>
      </c>
      <c r="Q98" s="31">
        <f t="shared" si="21"/>
        <v>74.137931034482762</v>
      </c>
      <c r="R98" s="31">
        <f t="shared" si="22"/>
        <v>25.862068965517242</v>
      </c>
      <c r="S98" s="32"/>
    </row>
    <row r="99" spans="1:19">
      <c r="A99" s="12" t="s">
        <v>38</v>
      </c>
      <c r="B99" s="28">
        <f t="shared" si="18"/>
        <v>111</v>
      </c>
      <c r="C99" s="33"/>
      <c r="D99" s="28">
        <f t="shared" si="23"/>
        <v>111</v>
      </c>
      <c r="E99" s="28">
        <f t="shared" si="24"/>
        <v>102</v>
      </c>
      <c r="F99" s="33">
        <v>9</v>
      </c>
      <c r="G99" s="33"/>
      <c r="H99" s="28">
        <f t="shared" si="19"/>
        <v>99</v>
      </c>
      <c r="I99" s="33">
        <v>6</v>
      </c>
      <c r="J99" s="33">
        <v>32</v>
      </c>
      <c r="K99" s="33">
        <v>52</v>
      </c>
      <c r="L99" s="33">
        <v>9</v>
      </c>
      <c r="M99" s="28">
        <f t="shared" si="20"/>
        <v>3</v>
      </c>
      <c r="N99" s="33">
        <v>3</v>
      </c>
      <c r="O99" s="33"/>
      <c r="P99" s="33"/>
      <c r="Q99" s="31">
        <f t="shared" si="21"/>
        <v>89.189189189189193</v>
      </c>
      <c r="R99" s="31">
        <f t="shared" si="22"/>
        <v>34.234234234234236</v>
      </c>
      <c r="S99" s="32"/>
    </row>
    <row r="100" spans="1:19">
      <c r="A100" s="12" t="s">
        <v>39</v>
      </c>
      <c r="B100" s="28">
        <f t="shared" si="18"/>
        <v>106</v>
      </c>
      <c r="C100" s="33"/>
      <c r="D100" s="28">
        <f t="shared" si="23"/>
        <v>106</v>
      </c>
      <c r="E100" s="28">
        <f t="shared" si="24"/>
        <v>106</v>
      </c>
      <c r="F100" s="33"/>
      <c r="G100" s="33"/>
      <c r="H100" s="28">
        <f t="shared" si="19"/>
        <v>88</v>
      </c>
      <c r="I100" s="33">
        <v>6</v>
      </c>
      <c r="J100" s="33">
        <v>22</v>
      </c>
      <c r="K100" s="33">
        <v>49</v>
      </c>
      <c r="L100" s="33">
        <v>11</v>
      </c>
      <c r="M100" s="28">
        <f t="shared" si="20"/>
        <v>18</v>
      </c>
      <c r="N100" s="33">
        <v>11</v>
      </c>
      <c r="O100" s="33">
        <v>3</v>
      </c>
      <c r="P100" s="33">
        <v>4</v>
      </c>
      <c r="Q100" s="31">
        <f t="shared" si="21"/>
        <v>83.018867924528308</v>
      </c>
      <c r="R100" s="31">
        <f t="shared" si="22"/>
        <v>26.415094339622641</v>
      </c>
      <c r="S100" s="32"/>
    </row>
    <row r="101" spans="1:19">
      <c r="A101" s="12" t="s">
        <v>40</v>
      </c>
      <c r="B101" s="28">
        <f t="shared" si="18"/>
        <v>57</v>
      </c>
      <c r="C101" s="33"/>
      <c r="D101" s="28">
        <f t="shared" si="23"/>
        <v>57</v>
      </c>
      <c r="E101" s="28">
        <f t="shared" si="24"/>
        <v>55</v>
      </c>
      <c r="F101" s="33">
        <v>2</v>
      </c>
      <c r="G101" s="33"/>
      <c r="H101" s="28">
        <f t="shared" si="19"/>
        <v>55</v>
      </c>
      <c r="I101" s="33">
        <v>3</v>
      </c>
      <c r="J101" s="33">
        <v>17</v>
      </c>
      <c r="K101" s="33">
        <v>25</v>
      </c>
      <c r="L101" s="33">
        <v>10</v>
      </c>
      <c r="M101" s="28">
        <f t="shared" si="20"/>
        <v>0</v>
      </c>
      <c r="N101" s="33"/>
      <c r="O101" s="33"/>
      <c r="P101" s="33"/>
      <c r="Q101" s="31">
        <f t="shared" si="21"/>
        <v>96.491228070175438</v>
      </c>
      <c r="R101" s="31">
        <f t="shared" si="22"/>
        <v>35.087719298245609</v>
      </c>
      <c r="S101" s="32"/>
    </row>
    <row r="102" spans="1:19">
      <c r="A102" s="12" t="s">
        <v>41</v>
      </c>
      <c r="B102" s="28">
        <f t="shared" si="18"/>
        <v>75</v>
      </c>
      <c r="C102" s="33">
        <v>1</v>
      </c>
      <c r="D102" s="28">
        <f t="shared" si="23"/>
        <v>74</v>
      </c>
      <c r="E102" s="28">
        <f t="shared" si="24"/>
        <v>74</v>
      </c>
      <c r="F102" s="33"/>
      <c r="G102" s="33"/>
      <c r="H102" s="28">
        <f t="shared" si="19"/>
        <v>62</v>
      </c>
      <c r="I102" s="33">
        <v>8</v>
      </c>
      <c r="J102" s="33">
        <v>15</v>
      </c>
      <c r="K102" s="33">
        <v>38</v>
      </c>
      <c r="L102" s="33">
        <v>1</v>
      </c>
      <c r="M102" s="28">
        <f t="shared" si="20"/>
        <v>12</v>
      </c>
      <c r="N102" s="33">
        <v>7</v>
      </c>
      <c r="O102" s="33">
        <v>5</v>
      </c>
      <c r="P102" s="33"/>
      <c r="Q102" s="31">
        <f t="shared" si="21"/>
        <v>83.78378378378379</v>
      </c>
      <c r="R102" s="31">
        <f t="shared" si="22"/>
        <v>31.081081081081081</v>
      </c>
      <c r="S102" s="32"/>
    </row>
    <row r="103" spans="1:19">
      <c r="A103" s="12" t="s">
        <v>56</v>
      </c>
      <c r="B103" s="28">
        <f t="shared" si="18"/>
        <v>227</v>
      </c>
      <c r="C103" s="33">
        <v>1</v>
      </c>
      <c r="D103" s="28">
        <f t="shared" si="23"/>
        <v>226</v>
      </c>
      <c r="E103" s="28">
        <f t="shared" si="24"/>
        <v>226</v>
      </c>
      <c r="F103" s="33"/>
      <c r="G103" s="33"/>
      <c r="H103" s="28">
        <f t="shared" si="19"/>
        <v>225</v>
      </c>
      <c r="I103" s="33">
        <v>1</v>
      </c>
      <c r="J103" s="33">
        <v>40</v>
      </c>
      <c r="K103" s="33">
        <v>163</v>
      </c>
      <c r="L103" s="33">
        <v>21</v>
      </c>
      <c r="M103" s="28">
        <f t="shared" si="20"/>
        <v>1</v>
      </c>
      <c r="N103" s="33"/>
      <c r="O103" s="33"/>
      <c r="P103" s="33">
        <v>1</v>
      </c>
      <c r="Q103" s="31">
        <f t="shared" si="21"/>
        <v>99.557522123893804</v>
      </c>
      <c r="R103" s="31">
        <f t="shared" si="22"/>
        <v>18.141592920353983</v>
      </c>
      <c r="S103" s="32"/>
    </row>
    <row r="104" spans="1:19">
      <c r="A104" s="12" t="s">
        <v>57</v>
      </c>
      <c r="B104" s="28">
        <f t="shared" si="18"/>
        <v>20</v>
      </c>
      <c r="C104" s="33"/>
      <c r="D104" s="28">
        <f t="shared" si="23"/>
        <v>20</v>
      </c>
      <c r="E104" s="28">
        <f t="shared" si="24"/>
        <v>20</v>
      </c>
      <c r="F104" s="33"/>
      <c r="G104" s="33"/>
      <c r="H104" s="28">
        <f t="shared" si="19"/>
        <v>20</v>
      </c>
      <c r="I104" s="33">
        <v>1</v>
      </c>
      <c r="J104" s="33">
        <v>8</v>
      </c>
      <c r="K104" s="33">
        <v>11</v>
      </c>
      <c r="L104" s="33"/>
      <c r="M104" s="28">
        <f t="shared" si="20"/>
        <v>0</v>
      </c>
      <c r="N104" s="33"/>
      <c r="O104" s="33"/>
      <c r="P104" s="33"/>
      <c r="Q104" s="31">
        <f t="shared" si="21"/>
        <v>100</v>
      </c>
      <c r="R104" s="31">
        <f t="shared" si="22"/>
        <v>45</v>
      </c>
      <c r="S104" s="32"/>
    </row>
    <row r="105" spans="1:19">
      <c r="A105" s="36" t="s">
        <v>42</v>
      </c>
      <c r="B105" s="37">
        <f t="shared" si="18"/>
        <v>2064</v>
      </c>
      <c r="C105" s="38">
        <f>SUM(C82:C104)</f>
        <v>3</v>
      </c>
      <c r="D105" s="38">
        <f>E105+F105</f>
        <v>2061</v>
      </c>
      <c r="E105" s="38">
        <f>G105+H105+M105</f>
        <v>2046</v>
      </c>
      <c r="F105" s="38">
        <f>SUM(F82:F104)</f>
        <v>15</v>
      </c>
      <c r="G105" s="38">
        <f t="shared" ref="G105:O105" si="25">SUM(G82:G102)</f>
        <v>9</v>
      </c>
      <c r="H105" s="38">
        <f>I105+J105+K105+L105</f>
        <v>1843</v>
      </c>
      <c r="I105" s="38">
        <f>SUM(I82:I104)</f>
        <v>112</v>
      </c>
      <c r="J105" s="38">
        <f>SUM(J82:J104)</f>
        <v>514</v>
      </c>
      <c r="K105" s="38">
        <f>SUM(K82:K104)</f>
        <v>970</v>
      </c>
      <c r="L105" s="38">
        <f>SUM(L82:L104)</f>
        <v>247</v>
      </c>
      <c r="M105" s="38">
        <f>N105+O105+P105</f>
        <v>194</v>
      </c>
      <c r="N105" s="38">
        <f t="shared" si="25"/>
        <v>103</v>
      </c>
      <c r="O105" s="38">
        <f t="shared" si="25"/>
        <v>41</v>
      </c>
      <c r="P105" s="38">
        <f>SUM(P82:P104)</f>
        <v>50</v>
      </c>
      <c r="Q105" s="39">
        <f t="shared" si="21"/>
        <v>89.422610383309078</v>
      </c>
      <c r="R105" s="39">
        <f t="shared" si="22"/>
        <v>30.373605046094127</v>
      </c>
      <c r="S105" s="35"/>
    </row>
    <row r="106" spans="1:19">
      <c r="A106" s="40" t="s">
        <v>43</v>
      </c>
      <c r="B106" s="41"/>
      <c r="C106" s="41"/>
      <c r="D106" s="42">
        <f>(D105/B105)*100</f>
        <v>99.854651162790702</v>
      </c>
      <c r="E106" s="42">
        <f>(E105/D105)*100</f>
        <v>99.272197962154294</v>
      </c>
      <c r="F106" s="42">
        <f>(F105/D105)*100</f>
        <v>0.72780203784570596</v>
      </c>
      <c r="G106" s="42">
        <f>(G105/D105)*100</f>
        <v>0.43668122270742354</v>
      </c>
      <c r="H106" s="42">
        <f>(H105/D105)*100</f>
        <v>89.422610383309078</v>
      </c>
      <c r="I106" s="42">
        <f>(I105/D105)*100</f>
        <v>5.4342552159146047</v>
      </c>
      <c r="J106" s="42">
        <f>(J105/D105)*100</f>
        <v>24.939349830179523</v>
      </c>
      <c r="K106" s="42">
        <f>(K105/D105)*100</f>
        <v>47.064531780688981</v>
      </c>
      <c r="L106" s="42">
        <f>(L105/D105)*100</f>
        <v>11.984473556525959</v>
      </c>
      <c r="M106" s="42">
        <f>(M105/D105)*100</f>
        <v>9.4129063561377979</v>
      </c>
      <c r="N106" s="42">
        <f>(N105/D105)*100</f>
        <v>4.9975739932071805</v>
      </c>
      <c r="O106" s="42">
        <f>(O105/D105)*100</f>
        <v>1.9893255701115962</v>
      </c>
      <c r="P106" s="42">
        <f>(P105/D105)*100</f>
        <v>2.4260067928190199</v>
      </c>
      <c r="Q106" s="43"/>
      <c r="R106" s="43"/>
      <c r="S106" s="32"/>
    </row>
    <row r="107" spans="1:19">
      <c r="A107" s="2"/>
      <c r="B107" s="69" t="s">
        <v>44</v>
      </c>
      <c r="C107" s="69"/>
      <c r="D107" s="69"/>
      <c r="E107" s="69"/>
      <c r="F107" s="2"/>
      <c r="G107" s="2"/>
      <c r="H107" s="2"/>
      <c r="I107" s="2"/>
      <c r="J107" s="2"/>
      <c r="K107" s="69" t="s">
        <v>54</v>
      </c>
      <c r="L107" s="69"/>
      <c r="M107" s="69"/>
      <c r="N107" s="69"/>
      <c r="O107" s="2"/>
      <c r="P107" s="2"/>
      <c r="Q107" s="2"/>
      <c r="R107" s="2"/>
      <c r="S107" s="2"/>
    </row>
    <row r="108" spans="1:1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>
      <c r="A110" s="23"/>
      <c r="B110" s="81" t="s">
        <v>0</v>
      </c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>
      <c r="A111" s="23"/>
      <c r="B111" s="81" t="s">
        <v>53</v>
      </c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>
      <c r="A112" s="80" t="s">
        <v>65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</row>
    <row r="113" spans="1:19">
      <c r="A113" s="2"/>
      <c r="B113" s="2"/>
      <c r="C113" s="3"/>
      <c r="D113" s="3"/>
      <c r="E113" s="3"/>
      <c r="F113" s="3"/>
      <c r="G113" s="69" t="s">
        <v>74</v>
      </c>
      <c r="H113" s="78"/>
      <c r="I113" s="78"/>
      <c r="J113" s="78"/>
      <c r="K113" s="78"/>
      <c r="L113" s="78"/>
      <c r="M113" s="2"/>
      <c r="N113" s="2"/>
      <c r="O113" s="2"/>
      <c r="P113" s="2"/>
      <c r="Q113" s="2"/>
      <c r="R113" s="2"/>
      <c r="S113" s="2"/>
    </row>
    <row r="114" spans="1:19">
      <c r="A114" s="2"/>
      <c r="B114" s="2"/>
      <c r="C114" s="78" t="s">
        <v>49</v>
      </c>
      <c r="D114" s="78"/>
      <c r="E114" s="3"/>
      <c r="F114" s="24"/>
      <c r="G114" s="24"/>
      <c r="H114" s="24"/>
      <c r="I114" s="24"/>
      <c r="J114" s="24"/>
      <c r="K114" s="24"/>
      <c r="L114" s="24"/>
      <c r="M114" s="24"/>
      <c r="N114" s="24"/>
      <c r="O114" s="85" t="s">
        <v>67</v>
      </c>
      <c r="P114" s="69"/>
      <c r="Q114" s="69"/>
      <c r="R114" s="69"/>
      <c r="S114" s="69"/>
    </row>
    <row r="115" spans="1:19">
      <c r="A115" s="70" t="s">
        <v>3</v>
      </c>
      <c r="B115" s="70" t="s">
        <v>4</v>
      </c>
      <c r="C115" s="70" t="s">
        <v>5</v>
      </c>
      <c r="D115" s="70" t="s">
        <v>6</v>
      </c>
      <c r="E115" s="70" t="s">
        <v>7</v>
      </c>
      <c r="F115" s="74" t="s">
        <v>8</v>
      </c>
      <c r="G115" s="83" t="s">
        <v>9</v>
      </c>
      <c r="H115" s="70" t="s">
        <v>10</v>
      </c>
      <c r="I115" s="70"/>
      <c r="J115" s="70"/>
      <c r="K115" s="70"/>
      <c r="L115" s="70"/>
      <c r="M115" s="75" t="s">
        <v>11</v>
      </c>
      <c r="N115" s="76"/>
      <c r="O115" s="76"/>
      <c r="P115" s="77"/>
      <c r="Q115" s="70" t="s">
        <v>12</v>
      </c>
      <c r="R115" s="70" t="s">
        <v>13</v>
      </c>
      <c r="S115" s="73" t="s">
        <v>14</v>
      </c>
    </row>
    <row r="116" spans="1:19" ht="40.5" customHeight="1">
      <c r="A116" s="70"/>
      <c r="B116" s="72"/>
      <c r="C116" s="70"/>
      <c r="D116" s="70"/>
      <c r="E116" s="70"/>
      <c r="F116" s="74"/>
      <c r="G116" s="84"/>
      <c r="H116" s="4" t="s">
        <v>15</v>
      </c>
      <c r="I116" s="4" t="s">
        <v>16</v>
      </c>
      <c r="J116" s="4" t="s">
        <v>17</v>
      </c>
      <c r="K116" s="4" t="s">
        <v>18</v>
      </c>
      <c r="L116" s="4" t="s">
        <v>19</v>
      </c>
      <c r="M116" s="4" t="s">
        <v>20</v>
      </c>
      <c r="N116" s="4" t="s">
        <v>21</v>
      </c>
      <c r="O116" s="4" t="s">
        <v>22</v>
      </c>
      <c r="P116" s="4" t="s">
        <v>23</v>
      </c>
      <c r="Q116" s="71"/>
      <c r="R116" s="72"/>
      <c r="S116" s="73"/>
    </row>
    <row r="117" spans="1:19">
      <c r="A117" s="25">
        <v>1</v>
      </c>
      <c r="B117" s="26">
        <v>2</v>
      </c>
      <c r="C117" s="25">
        <v>3</v>
      </c>
      <c r="D117" s="25">
        <v>4</v>
      </c>
      <c r="E117" s="25">
        <v>5</v>
      </c>
      <c r="F117" s="25">
        <v>6</v>
      </c>
      <c r="G117" s="25">
        <v>7</v>
      </c>
      <c r="H117" s="25">
        <v>8</v>
      </c>
      <c r="I117" s="25">
        <v>9</v>
      </c>
      <c r="J117" s="25">
        <v>10</v>
      </c>
      <c r="K117" s="25">
        <v>11</v>
      </c>
      <c r="L117" s="25">
        <v>12</v>
      </c>
      <c r="M117" s="25">
        <v>13</v>
      </c>
      <c r="N117" s="25">
        <v>14</v>
      </c>
      <c r="O117" s="25">
        <v>15</v>
      </c>
      <c r="P117" s="25">
        <v>16</v>
      </c>
      <c r="Q117" s="25">
        <v>17</v>
      </c>
      <c r="R117" s="26">
        <v>18</v>
      </c>
      <c r="S117" s="27">
        <v>19</v>
      </c>
    </row>
    <row r="118" spans="1:19">
      <c r="A118" s="7" t="s">
        <v>24</v>
      </c>
      <c r="B118" s="28">
        <f>C118+D118</f>
        <v>49</v>
      </c>
      <c r="C118" s="29"/>
      <c r="D118" s="28">
        <f>E118+F118</f>
        <v>49</v>
      </c>
      <c r="E118" s="28">
        <f>G118+H118+M118</f>
        <v>49</v>
      </c>
      <c r="F118" s="30"/>
      <c r="G118" s="30"/>
      <c r="H118" s="28">
        <f>SUM(I118:L118)</f>
        <v>49</v>
      </c>
      <c r="I118" s="30">
        <v>4</v>
      </c>
      <c r="J118" s="30">
        <v>23</v>
      </c>
      <c r="K118" s="30">
        <v>20</v>
      </c>
      <c r="L118" s="30">
        <v>2</v>
      </c>
      <c r="M118" s="28">
        <f>N118+O118+P118</f>
        <v>0</v>
      </c>
      <c r="N118" s="30"/>
      <c r="O118" s="30"/>
      <c r="P118" s="30"/>
      <c r="Q118" s="31">
        <f t="shared" ref="Q118:Q141" si="26">(H118/D118)*100</f>
        <v>100</v>
      </c>
      <c r="R118" s="31">
        <f t="shared" ref="R118:R141" si="27">((J118+I118)/D118)*100</f>
        <v>55.102040816326522</v>
      </c>
      <c r="S118" s="32"/>
    </row>
    <row r="119" spans="1:19">
      <c r="A119" s="12" t="s">
        <v>25</v>
      </c>
      <c r="B119" s="28">
        <f t="shared" ref="B119:B141" si="28">C119+D119</f>
        <v>63</v>
      </c>
      <c r="C119" s="33"/>
      <c r="D119" s="28">
        <f t="shared" ref="D119:D140" si="29">E119+F119</f>
        <v>63</v>
      </c>
      <c r="E119" s="28">
        <f t="shared" ref="E119:E140" si="30">G119+H119+M119</f>
        <v>63</v>
      </c>
      <c r="F119" s="33"/>
      <c r="G119" s="33"/>
      <c r="H119" s="28">
        <f>SUM(I119:L119)</f>
        <v>60</v>
      </c>
      <c r="I119" s="33">
        <v>13</v>
      </c>
      <c r="J119" s="33">
        <v>20</v>
      </c>
      <c r="K119" s="33">
        <v>18</v>
      </c>
      <c r="L119" s="33">
        <v>9</v>
      </c>
      <c r="M119" s="28">
        <f t="shared" ref="M119:M141" si="31">N119+O119+P119</f>
        <v>3</v>
      </c>
      <c r="N119" s="33">
        <v>1</v>
      </c>
      <c r="O119" s="33"/>
      <c r="P119" s="33">
        <v>2</v>
      </c>
      <c r="Q119" s="31">
        <f t="shared" si="26"/>
        <v>95.238095238095227</v>
      </c>
      <c r="R119" s="31">
        <f t="shared" si="27"/>
        <v>52.380952380952387</v>
      </c>
      <c r="S119" s="32"/>
    </row>
    <row r="120" spans="1:19">
      <c r="A120" s="12" t="s">
        <v>26</v>
      </c>
      <c r="B120" s="28">
        <f t="shared" si="28"/>
        <v>41</v>
      </c>
      <c r="C120" s="33"/>
      <c r="D120" s="28">
        <f t="shared" si="29"/>
        <v>41</v>
      </c>
      <c r="E120" s="28">
        <f t="shared" si="30"/>
        <v>41</v>
      </c>
      <c r="F120" s="33"/>
      <c r="G120" s="33"/>
      <c r="H120" s="28">
        <f t="shared" ref="H120:H140" si="32">SUM(I120:L120)</f>
        <v>41</v>
      </c>
      <c r="I120" s="33">
        <v>4</v>
      </c>
      <c r="J120" s="33">
        <v>13</v>
      </c>
      <c r="K120" s="33">
        <v>18</v>
      </c>
      <c r="L120" s="33">
        <v>6</v>
      </c>
      <c r="M120" s="28">
        <f t="shared" si="31"/>
        <v>0</v>
      </c>
      <c r="N120" s="33"/>
      <c r="O120" s="33"/>
      <c r="P120" s="33"/>
      <c r="Q120" s="31">
        <f t="shared" si="26"/>
        <v>100</v>
      </c>
      <c r="R120" s="31">
        <f t="shared" si="27"/>
        <v>41.463414634146339</v>
      </c>
      <c r="S120" s="32"/>
    </row>
    <row r="121" spans="1:19">
      <c r="A121" s="12" t="s">
        <v>58</v>
      </c>
      <c r="B121" s="28">
        <f t="shared" si="28"/>
        <v>107</v>
      </c>
      <c r="C121" s="33"/>
      <c r="D121" s="28">
        <f t="shared" si="29"/>
        <v>107</v>
      </c>
      <c r="E121" s="28">
        <f t="shared" si="30"/>
        <v>107</v>
      </c>
      <c r="F121" s="33"/>
      <c r="G121" s="33">
        <v>2</v>
      </c>
      <c r="H121" s="28">
        <f t="shared" si="32"/>
        <v>90</v>
      </c>
      <c r="I121" s="33">
        <v>13</v>
      </c>
      <c r="J121" s="33">
        <v>37</v>
      </c>
      <c r="K121" s="33">
        <v>35</v>
      </c>
      <c r="L121" s="33">
        <v>5</v>
      </c>
      <c r="M121" s="28">
        <f t="shared" si="31"/>
        <v>15</v>
      </c>
      <c r="N121" s="33">
        <v>10</v>
      </c>
      <c r="O121" s="33">
        <v>3</v>
      </c>
      <c r="P121" s="33">
        <v>2</v>
      </c>
      <c r="Q121" s="31">
        <f t="shared" si="26"/>
        <v>84.112149532710276</v>
      </c>
      <c r="R121" s="31">
        <f t="shared" si="27"/>
        <v>46.728971962616825</v>
      </c>
      <c r="S121" s="32"/>
    </row>
    <row r="122" spans="1:19" ht="21.75">
      <c r="A122" s="12" t="s">
        <v>27</v>
      </c>
      <c r="B122" s="28">
        <f t="shared" si="28"/>
        <v>50</v>
      </c>
      <c r="C122" s="33"/>
      <c r="D122" s="28">
        <f t="shared" si="29"/>
        <v>50</v>
      </c>
      <c r="E122" s="28">
        <f t="shared" si="30"/>
        <v>50</v>
      </c>
      <c r="F122" s="33"/>
      <c r="G122" s="33"/>
      <c r="H122" s="28">
        <f t="shared" si="32"/>
        <v>43</v>
      </c>
      <c r="I122" s="33">
        <v>12</v>
      </c>
      <c r="J122" s="33">
        <v>22</v>
      </c>
      <c r="K122" s="33">
        <v>8</v>
      </c>
      <c r="L122" s="33">
        <v>1</v>
      </c>
      <c r="M122" s="28">
        <f t="shared" si="31"/>
        <v>7</v>
      </c>
      <c r="N122" s="33">
        <v>6</v>
      </c>
      <c r="O122" s="33">
        <v>1</v>
      </c>
      <c r="P122" s="33"/>
      <c r="Q122" s="31">
        <f t="shared" si="26"/>
        <v>86</v>
      </c>
      <c r="R122" s="31">
        <f t="shared" si="27"/>
        <v>68</v>
      </c>
      <c r="S122" s="32"/>
    </row>
    <row r="123" spans="1:19">
      <c r="A123" s="12" t="s">
        <v>28</v>
      </c>
      <c r="B123" s="28">
        <f t="shared" si="28"/>
        <v>46</v>
      </c>
      <c r="C123" s="33"/>
      <c r="D123" s="28">
        <f t="shared" si="29"/>
        <v>46</v>
      </c>
      <c r="E123" s="28">
        <f t="shared" si="30"/>
        <v>46</v>
      </c>
      <c r="F123" s="33"/>
      <c r="G123" s="33"/>
      <c r="H123" s="28">
        <f t="shared" si="32"/>
        <v>46</v>
      </c>
      <c r="I123" s="33">
        <v>11</v>
      </c>
      <c r="J123" s="33">
        <v>12</v>
      </c>
      <c r="K123" s="33">
        <v>18</v>
      </c>
      <c r="L123" s="33">
        <v>5</v>
      </c>
      <c r="M123" s="28">
        <f t="shared" si="31"/>
        <v>0</v>
      </c>
      <c r="N123" s="33"/>
      <c r="O123" s="33"/>
      <c r="P123" s="33"/>
      <c r="Q123" s="31">
        <f t="shared" si="26"/>
        <v>100</v>
      </c>
      <c r="R123" s="31">
        <f t="shared" si="27"/>
        <v>50</v>
      </c>
      <c r="S123" s="32"/>
    </row>
    <row r="124" spans="1:19">
      <c r="A124" s="12" t="s">
        <v>29</v>
      </c>
      <c r="B124" s="28">
        <f t="shared" si="28"/>
        <v>72</v>
      </c>
      <c r="C124" s="33"/>
      <c r="D124" s="28">
        <f t="shared" si="29"/>
        <v>72</v>
      </c>
      <c r="E124" s="28">
        <f t="shared" si="30"/>
        <v>72</v>
      </c>
      <c r="F124" s="33"/>
      <c r="G124" s="33"/>
      <c r="H124" s="28">
        <f t="shared" si="32"/>
        <v>67</v>
      </c>
      <c r="I124" s="33">
        <v>4</v>
      </c>
      <c r="J124" s="33">
        <v>24</v>
      </c>
      <c r="K124" s="33">
        <v>19</v>
      </c>
      <c r="L124" s="33">
        <v>20</v>
      </c>
      <c r="M124" s="28">
        <f t="shared" si="31"/>
        <v>5</v>
      </c>
      <c r="N124" s="33">
        <v>3</v>
      </c>
      <c r="O124" s="33">
        <v>1</v>
      </c>
      <c r="P124" s="33">
        <v>1</v>
      </c>
      <c r="Q124" s="31">
        <f t="shared" si="26"/>
        <v>93.055555555555557</v>
      </c>
      <c r="R124" s="31">
        <f t="shared" si="27"/>
        <v>38.888888888888893</v>
      </c>
      <c r="S124" s="32"/>
    </row>
    <row r="125" spans="1:19">
      <c r="A125" s="12" t="s">
        <v>55</v>
      </c>
      <c r="B125" s="28">
        <f t="shared" si="28"/>
        <v>77</v>
      </c>
      <c r="C125" s="33"/>
      <c r="D125" s="28">
        <f t="shared" si="29"/>
        <v>77</v>
      </c>
      <c r="E125" s="28">
        <f t="shared" si="30"/>
        <v>77</v>
      </c>
      <c r="F125" s="33"/>
      <c r="G125" s="33"/>
      <c r="H125" s="28">
        <f t="shared" si="32"/>
        <v>67</v>
      </c>
      <c r="I125" s="33">
        <v>5</v>
      </c>
      <c r="J125" s="33">
        <v>26</v>
      </c>
      <c r="K125" s="33">
        <v>35</v>
      </c>
      <c r="L125" s="33">
        <v>1</v>
      </c>
      <c r="M125" s="28">
        <f t="shared" si="31"/>
        <v>10</v>
      </c>
      <c r="N125" s="33">
        <v>4</v>
      </c>
      <c r="O125" s="33">
        <v>5</v>
      </c>
      <c r="P125" s="33">
        <v>1</v>
      </c>
      <c r="Q125" s="31">
        <f t="shared" si="26"/>
        <v>87.012987012987011</v>
      </c>
      <c r="R125" s="31">
        <f t="shared" si="27"/>
        <v>40.259740259740262</v>
      </c>
      <c r="S125" s="32"/>
    </row>
    <row r="126" spans="1:19">
      <c r="A126" s="12" t="s">
        <v>30</v>
      </c>
      <c r="B126" s="28">
        <f t="shared" si="28"/>
        <v>67</v>
      </c>
      <c r="C126" s="33"/>
      <c r="D126" s="28">
        <f t="shared" si="29"/>
        <v>67</v>
      </c>
      <c r="E126" s="28">
        <f t="shared" si="30"/>
        <v>67</v>
      </c>
      <c r="F126" s="33"/>
      <c r="G126" s="33">
        <v>1</v>
      </c>
      <c r="H126" s="28">
        <f t="shared" si="32"/>
        <v>58</v>
      </c>
      <c r="I126" s="33"/>
      <c r="J126" s="33">
        <v>10</v>
      </c>
      <c r="K126" s="33">
        <v>23</v>
      </c>
      <c r="L126" s="33">
        <v>25</v>
      </c>
      <c r="M126" s="28">
        <f t="shared" si="31"/>
        <v>8</v>
      </c>
      <c r="N126" s="33">
        <v>6</v>
      </c>
      <c r="O126" s="33">
        <v>2</v>
      </c>
      <c r="P126" s="33"/>
      <c r="Q126" s="31">
        <f>(H126/D126)*100</f>
        <v>86.567164179104466</v>
      </c>
      <c r="R126" s="31">
        <f>((J126+I126)/D126)*100</f>
        <v>14.925373134328357</v>
      </c>
      <c r="S126" s="32"/>
    </row>
    <row r="127" spans="1:19">
      <c r="A127" s="12" t="s">
        <v>31</v>
      </c>
      <c r="B127" s="28">
        <f t="shared" si="28"/>
        <v>35</v>
      </c>
      <c r="C127" s="33"/>
      <c r="D127" s="28">
        <f t="shared" si="29"/>
        <v>35</v>
      </c>
      <c r="E127" s="28">
        <f t="shared" si="30"/>
        <v>35</v>
      </c>
      <c r="F127" s="33"/>
      <c r="G127" s="33"/>
      <c r="H127" s="28">
        <f t="shared" si="32"/>
        <v>35</v>
      </c>
      <c r="I127" s="33">
        <v>4</v>
      </c>
      <c r="J127" s="33">
        <v>12</v>
      </c>
      <c r="K127" s="33">
        <v>17</v>
      </c>
      <c r="L127" s="33">
        <v>2</v>
      </c>
      <c r="M127" s="28">
        <f t="shared" si="31"/>
        <v>0</v>
      </c>
      <c r="N127" s="33"/>
      <c r="O127" s="33"/>
      <c r="P127" s="33"/>
      <c r="Q127" s="31">
        <f t="shared" si="26"/>
        <v>100</v>
      </c>
      <c r="R127" s="31">
        <f t="shared" si="27"/>
        <v>45.714285714285715</v>
      </c>
      <c r="S127" s="32"/>
    </row>
    <row r="128" spans="1:19">
      <c r="A128" s="12" t="s">
        <v>32</v>
      </c>
      <c r="B128" s="28">
        <f t="shared" si="28"/>
        <v>68</v>
      </c>
      <c r="C128" s="33"/>
      <c r="D128" s="28">
        <f t="shared" si="29"/>
        <v>68</v>
      </c>
      <c r="E128" s="28">
        <f t="shared" si="30"/>
        <v>68</v>
      </c>
      <c r="F128" s="33"/>
      <c r="G128" s="33"/>
      <c r="H128" s="28">
        <f t="shared" si="32"/>
        <v>68</v>
      </c>
      <c r="I128" s="33">
        <v>8</v>
      </c>
      <c r="J128" s="33">
        <v>25</v>
      </c>
      <c r="K128" s="33">
        <v>31</v>
      </c>
      <c r="L128" s="33">
        <v>4</v>
      </c>
      <c r="M128" s="28">
        <f t="shared" si="31"/>
        <v>0</v>
      </c>
      <c r="N128" s="33"/>
      <c r="O128" s="33"/>
      <c r="P128" s="33"/>
      <c r="Q128" s="31">
        <f t="shared" si="26"/>
        <v>100</v>
      </c>
      <c r="R128" s="31">
        <f t="shared" si="27"/>
        <v>48.529411764705884</v>
      </c>
      <c r="S128" s="32"/>
    </row>
    <row r="129" spans="1:19">
      <c r="A129" s="12" t="s">
        <v>33</v>
      </c>
      <c r="B129" s="28">
        <f>C129+D129</f>
        <v>224</v>
      </c>
      <c r="C129" s="33"/>
      <c r="D129" s="28">
        <f t="shared" si="29"/>
        <v>224</v>
      </c>
      <c r="E129" s="28">
        <f t="shared" si="30"/>
        <v>205</v>
      </c>
      <c r="F129" s="33">
        <v>19</v>
      </c>
      <c r="G129" s="33"/>
      <c r="H129" s="28">
        <f t="shared" si="32"/>
        <v>201</v>
      </c>
      <c r="I129" s="33">
        <v>27</v>
      </c>
      <c r="J129" s="33">
        <v>65</v>
      </c>
      <c r="K129" s="33">
        <v>12</v>
      </c>
      <c r="L129" s="33">
        <v>97</v>
      </c>
      <c r="M129" s="28">
        <f t="shared" si="31"/>
        <v>4</v>
      </c>
      <c r="N129" s="33">
        <v>4</v>
      </c>
      <c r="O129" s="33"/>
      <c r="P129" s="33"/>
      <c r="Q129" s="31">
        <f t="shared" si="26"/>
        <v>89.732142857142861</v>
      </c>
      <c r="R129" s="31">
        <f t="shared" si="27"/>
        <v>41.071428571428569</v>
      </c>
      <c r="S129" s="32"/>
    </row>
    <row r="130" spans="1:19" s="53" customFormat="1" ht="15.75" customHeight="1">
      <c r="A130" s="54" t="s">
        <v>34</v>
      </c>
      <c r="B130" s="28">
        <f t="shared" si="28"/>
        <v>34</v>
      </c>
      <c r="C130" s="33"/>
      <c r="D130" s="28">
        <f t="shared" si="29"/>
        <v>34</v>
      </c>
      <c r="E130" s="28">
        <f t="shared" si="30"/>
        <v>34</v>
      </c>
      <c r="F130" s="33"/>
      <c r="G130" s="33"/>
      <c r="H130" s="28">
        <f t="shared" si="32"/>
        <v>26</v>
      </c>
      <c r="I130" s="33">
        <v>2</v>
      </c>
      <c r="J130" s="33">
        <v>11</v>
      </c>
      <c r="K130" s="33">
        <v>13</v>
      </c>
      <c r="L130" s="33"/>
      <c r="M130" s="28">
        <f t="shared" si="31"/>
        <v>8</v>
      </c>
      <c r="N130" s="33">
        <v>3</v>
      </c>
      <c r="O130" s="33">
        <v>1</v>
      </c>
      <c r="P130" s="33">
        <v>4</v>
      </c>
      <c r="Q130" s="31">
        <f t="shared" si="26"/>
        <v>76.470588235294116</v>
      </c>
      <c r="R130" s="31">
        <f t="shared" si="27"/>
        <v>38.235294117647058</v>
      </c>
      <c r="S130" s="52"/>
    </row>
    <row r="131" spans="1:19" ht="22.5" customHeight="1">
      <c r="A131" s="12" t="s">
        <v>59</v>
      </c>
      <c r="B131" s="28">
        <f t="shared" si="28"/>
        <v>42</v>
      </c>
      <c r="C131" s="33"/>
      <c r="D131" s="28">
        <f t="shared" si="29"/>
        <v>42</v>
      </c>
      <c r="E131" s="28">
        <f t="shared" si="30"/>
        <v>38</v>
      </c>
      <c r="F131" s="33">
        <v>4</v>
      </c>
      <c r="G131" s="33"/>
      <c r="H131" s="28">
        <f t="shared" si="32"/>
        <v>29</v>
      </c>
      <c r="I131" s="33">
        <v>16</v>
      </c>
      <c r="J131" s="33">
        <v>8</v>
      </c>
      <c r="K131" s="33">
        <v>4</v>
      </c>
      <c r="L131" s="33">
        <v>1</v>
      </c>
      <c r="M131" s="28">
        <f t="shared" si="31"/>
        <v>9</v>
      </c>
      <c r="N131" s="33">
        <v>2</v>
      </c>
      <c r="O131" s="33">
        <v>3</v>
      </c>
      <c r="P131" s="33">
        <v>4</v>
      </c>
      <c r="Q131" s="31">
        <f t="shared" si="26"/>
        <v>69.047619047619051</v>
      </c>
      <c r="R131" s="31">
        <f t="shared" si="27"/>
        <v>57.142857142857139</v>
      </c>
      <c r="S131" s="32"/>
    </row>
    <row r="132" spans="1:19">
      <c r="A132" s="12" t="s">
        <v>35</v>
      </c>
      <c r="B132" s="28">
        <f t="shared" si="28"/>
        <v>105</v>
      </c>
      <c r="C132" s="33"/>
      <c r="D132" s="28">
        <f t="shared" si="29"/>
        <v>105</v>
      </c>
      <c r="E132" s="28">
        <f t="shared" si="30"/>
        <v>105</v>
      </c>
      <c r="F132" s="33"/>
      <c r="G132" s="33"/>
      <c r="H132" s="28">
        <f t="shared" si="32"/>
        <v>93</v>
      </c>
      <c r="I132" s="33">
        <v>3</v>
      </c>
      <c r="J132" s="33">
        <v>12</v>
      </c>
      <c r="K132" s="33">
        <v>70</v>
      </c>
      <c r="L132" s="33">
        <v>8</v>
      </c>
      <c r="M132" s="28">
        <f t="shared" si="31"/>
        <v>12</v>
      </c>
      <c r="N132" s="33">
        <v>5</v>
      </c>
      <c r="O132" s="33">
        <v>6</v>
      </c>
      <c r="P132" s="33">
        <v>1</v>
      </c>
      <c r="Q132" s="31">
        <f t="shared" si="26"/>
        <v>88.571428571428569</v>
      </c>
      <c r="R132" s="31">
        <f t="shared" si="27"/>
        <v>14.285714285714285</v>
      </c>
      <c r="S132" s="32"/>
    </row>
    <row r="133" spans="1:19">
      <c r="A133" s="12" t="s">
        <v>36</v>
      </c>
      <c r="B133" s="28">
        <f t="shared" si="28"/>
        <v>99</v>
      </c>
      <c r="C133" s="33"/>
      <c r="D133" s="28">
        <f t="shared" si="29"/>
        <v>99</v>
      </c>
      <c r="E133" s="28">
        <f t="shared" si="30"/>
        <v>99</v>
      </c>
      <c r="F133" s="33"/>
      <c r="G133" s="33"/>
      <c r="H133" s="28">
        <f t="shared" si="32"/>
        <v>99</v>
      </c>
      <c r="I133" s="33">
        <v>15</v>
      </c>
      <c r="J133" s="33">
        <v>24</v>
      </c>
      <c r="K133" s="33">
        <v>38</v>
      </c>
      <c r="L133" s="33">
        <v>22</v>
      </c>
      <c r="M133" s="28">
        <f t="shared" si="31"/>
        <v>0</v>
      </c>
      <c r="N133" s="33"/>
      <c r="O133" s="33"/>
      <c r="P133" s="33"/>
      <c r="Q133" s="31">
        <f t="shared" si="26"/>
        <v>100</v>
      </c>
      <c r="R133" s="31">
        <f t="shared" si="27"/>
        <v>39.393939393939391</v>
      </c>
      <c r="S133" s="32"/>
    </row>
    <row r="134" spans="1:19" ht="21.75">
      <c r="A134" s="12" t="s">
        <v>60</v>
      </c>
      <c r="B134" s="28">
        <f t="shared" si="28"/>
        <v>55</v>
      </c>
      <c r="C134" s="33"/>
      <c r="D134" s="28">
        <f t="shared" si="29"/>
        <v>55</v>
      </c>
      <c r="E134" s="28">
        <f t="shared" si="30"/>
        <v>55</v>
      </c>
      <c r="F134" s="33"/>
      <c r="G134" s="33"/>
      <c r="H134" s="28">
        <f t="shared" si="32"/>
        <v>42</v>
      </c>
      <c r="I134" s="33">
        <v>10</v>
      </c>
      <c r="J134" s="33">
        <v>8</v>
      </c>
      <c r="K134" s="33">
        <v>21</v>
      </c>
      <c r="L134" s="33">
        <v>3</v>
      </c>
      <c r="M134" s="28">
        <f t="shared" si="31"/>
        <v>13</v>
      </c>
      <c r="N134" s="33">
        <v>7</v>
      </c>
      <c r="O134" s="33">
        <v>4</v>
      </c>
      <c r="P134" s="33">
        <v>2</v>
      </c>
      <c r="Q134" s="31">
        <f t="shared" si="26"/>
        <v>76.363636363636374</v>
      </c>
      <c r="R134" s="31">
        <f t="shared" si="27"/>
        <v>32.727272727272727</v>
      </c>
      <c r="S134" s="32"/>
    </row>
    <row r="135" spans="1:19">
      <c r="A135" s="12" t="s">
        <v>38</v>
      </c>
      <c r="B135" s="28">
        <f t="shared" si="28"/>
        <v>99</v>
      </c>
      <c r="C135" s="33"/>
      <c r="D135" s="28">
        <f t="shared" si="29"/>
        <v>99</v>
      </c>
      <c r="E135" s="28">
        <f t="shared" si="30"/>
        <v>92</v>
      </c>
      <c r="F135" s="33">
        <v>7</v>
      </c>
      <c r="G135" s="33">
        <v>1</v>
      </c>
      <c r="H135" s="28">
        <f t="shared" si="32"/>
        <v>90</v>
      </c>
      <c r="I135" s="33">
        <v>21</v>
      </c>
      <c r="J135" s="33">
        <v>35</v>
      </c>
      <c r="K135" s="33">
        <v>26</v>
      </c>
      <c r="L135" s="33">
        <v>8</v>
      </c>
      <c r="M135" s="28">
        <f t="shared" si="31"/>
        <v>1</v>
      </c>
      <c r="N135" s="33">
        <v>1</v>
      </c>
      <c r="O135" s="33"/>
      <c r="P135" s="33"/>
      <c r="Q135" s="31">
        <f t="shared" si="26"/>
        <v>90.909090909090907</v>
      </c>
      <c r="R135" s="31">
        <f t="shared" si="27"/>
        <v>56.56565656565656</v>
      </c>
      <c r="S135" s="32"/>
    </row>
    <row r="136" spans="1:19">
      <c r="A136" s="12" t="s">
        <v>39</v>
      </c>
      <c r="B136" s="28">
        <f t="shared" si="28"/>
        <v>96</v>
      </c>
      <c r="C136" s="33"/>
      <c r="D136" s="28">
        <f t="shared" si="29"/>
        <v>96</v>
      </c>
      <c r="E136" s="28">
        <f t="shared" si="30"/>
        <v>96</v>
      </c>
      <c r="F136" s="33"/>
      <c r="G136" s="33"/>
      <c r="H136" s="28">
        <f t="shared" si="32"/>
        <v>86</v>
      </c>
      <c r="I136" s="33">
        <v>2</v>
      </c>
      <c r="J136" s="33">
        <v>51</v>
      </c>
      <c r="K136" s="33">
        <v>31</v>
      </c>
      <c r="L136" s="33">
        <v>2</v>
      </c>
      <c r="M136" s="28">
        <f t="shared" si="31"/>
        <v>10</v>
      </c>
      <c r="N136" s="33">
        <v>3</v>
      </c>
      <c r="O136" s="33">
        <v>6</v>
      </c>
      <c r="P136" s="33">
        <v>1</v>
      </c>
      <c r="Q136" s="31">
        <f t="shared" si="26"/>
        <v>89.583333333333343</v>
      </c>
      <c r="R136" s="31">
        <f t="shared" si="27"/>
        <v>55.208333333333336</v>
      </c>
      <c r="S136" s="32"/>
    </row>
    <row r="137" spans="1:19">
      <c r="A137" s="12" t="s">
        <v>40</v>
      </c>
      <c r="B137" s="28">
        <f t="shared" si="28"/>
        <v>60</v>
      </c>
      <c r="C137" s="33">
        <v>1</v>
      </c>
      <c r="D137" s="28">
        <f t="shared" si="29"/>
        <v>59</v>
      </c>
      <c r="E137" s="28">
        <f t="shared" si="30"/>
        <v>56</v>
      </c>
      <c r="F137" s="33">
        <v>3</v>
      </c>
      <c r="G137" s="33"/>
      <c r="H137" s="28">
        <f t="shared" si="32"/>
        <v>56</v>
      </c>
      <c r="I137" s="33">
        <v>1</v>
      </c>
      <c r="J137" s="33">
        <v>20</v>
      </c>
      <c r="K137" s="33">
        <v>22</v>
      </c>
      <c r="L137" s="33">
        <v>13</v>
      </c>
      <c r="M137" s="28">
        <f t="shared" si="31"/>
        <v>0</v>
      </c>
      <c r="N137" s="33"/>
      <c r="O137" s="33"/>
      <c r="P137" s="33"/>
      <c r="Q137" s="31">
        <f t="shared" si="26"/>
        <v>94.915254237288138</v>
      </c>
      <c r="R137" s="31">
        <f t="shared" si="27"/>
        <v>35.593220338983052</v>
      </c>
      <c r="S137" s="32"/>
    </row>
    <row r="138" spans="1:19">
      <c r="A138" s="12" t="s">
        <v>41</v>
      </c>
      <c r="B138" s="28">
        <f t="shared" si="28"/>
        <v>65</v>
      </c>
      <c r="C138" s="33">
        <v>1</v>
      </c>
      <c r="D138" s="28">
        <f t="shared" si="29"/>
        <v>64</v>
      </c>
      <c r="E138" s="28">
        <f t="shared" si="30"/>
        <v>64</v>
      </c>
      <c r="F138" s="33"/>
      <c r="G138" s="33"/>
      <c r="H138" s="28">
        <f t="shared" si="32"/>
        <v>51</v>
      </c>
      <c r="I138" s="33">
        <v>8</v>
      </c>
      <c r="J138" s="33">
        <v>12</v>
      </c>
      <c r="K138" s="33">
        <v>27</v>
      </c>
      <c r="L138" s="33">
        <v>4</v>
      </c>
      <c r="M138" s="28">
        <f t="shared" si="31"/>
        <v>13</v>
      </c>
      <c r="N138" s="33">
        <v>1</v>
      </c>
      <c r="O138" s="33">
        <v>11</v>
      </c>
      <c r="P138" s="33">
        <v>1</v>
      </c>
      <c r="Q138" s="31">
        <f t="shared" si="26"/>
        <v>79.6875</v>
      </c>
      <c r="R138" s="31">
        <f t="shared" si="27"/>
        <v>31.25</v>
      </c>
      <c r="S138" s="32"/>
    </row>
    <row r="139" spans="1:19">
      <c r="A139" s="12" t="s">
        <v>56</v>
      </c>
      <c r="B139" s="28">
        <f t="shared" si="28"/>
        <v>161</v>
      </c>
      <c r="C139" s="33"/>
      <c r="D139" s="28">
        <f t="shared" si="29"/>
        <v>161</v>
      </c>
      <c r="E139" s="28">
        <f t="shared" si="30"/>
        <v>161</v>
      </c>
      <c r="F139" s="33"/>
      <c r="G139" s="33"/>
      <c r="H139" s="28">
        <f t="shared" si="32"/>
        <v>156</v>
      </c>
      <c r="I139" s="33">
        <v>4</v>
      </c>
      <c r="J139" s="33">
        <v>40</v>
      </c>
      <c r="K139" s="33">
        <v>78</v>
      </c>
      <c r="L139" s="33">
        <v>34</v>
      </c>
      <c r="M139" s="28">
        <f t="shared" si="31"/>
        <v>5</v>
      </c>
      <c r="N139" s="33">
        <v>3</v>
      </c>
      <c r="O139" s="33">
        <v>1</v>
      </c>
      <c r="P139" s="33">
        <v>1</v>
      </c>
      <c r="Q139" s="31">
        <f t="shared" si="26"/>
        <v>96.894409937888199</v>
      </c>
      <c r="R139" s="31">
        <f t="shared" si="27"/>
        <v>27.329192546583851</v>
      </c>
      <c r="S139" s="32"/>
    </row>
    <row r="140" spans="1:19">
      <c r="A140" s="12" t="s">
        <v>57</v>
      </c>
      <c r="B140" s="28">
        <f t="shared" si="28"/>
        <v>7</v>
      </c>
      <c r="C140" s="33"/>
      <c r="D140" s="28">
        <f t="shared" si="29"/>
        <v>7</v>
      </c>
      <c r="E140" s="28">
        <f t="shared" si="30"/>
        <v>5</v>
      </c>
      <c r="F140" s="33">
        <v>2</v>
      </c>
      <c r="G140" s="33"/>
      <c r="H140" s="28">
        <f t="shared" si="32"/>
        <v>5</v>
      </c>
      <c r="I140" s="33"/>
      <c r="J140" s="33">
        <v>3</v>
      </c>
      <c r="K140" s="33">
        <v>2</v>
      </c>
      <c r="L140" s="33"/>
      <c r="M140" s="28">
        <f t="shared" si="31"/>
        <v>0</v>
      </c>
      <c r="N140" s="33"/>
      <c r="O140" s="33"/>
      <c r="P140" s="33"/>
      <c r="Q140" s="31">
        <f t="shared" si="26"/>
        <v>71.428571428571431</v>
      </c>
      <c r="R140" s="31">
        <f t="shared" si="27"/>
        <v>42.857142857142854</v>
      </c>
      <c r="S140" s="32"/>
    </row>
    <row r="141" spans="1:19">
      <c r="A141" s="36" t="s">
        <v>42</v>
      </c>
      <c r="B141" s="37">
        <f t="shared" si="28"/>
        <v>1722</v>
      </c>
      <c r="C141" s="38">
        <f>SUM(C118:C138)</f>
        <v>2</v>
      </c>
      <c r="D141" s="37">
        <f>E141+F141</f>
        <v>1720</v>
      </c>
      <c r="E141" s="37">
        <f>G141+H141+M141</f>
        <v>1685</v>
      </c>
      <c r="F141" s="38">
        <f>SUM(F118:F140)</f>
        <v>35</v>
      </c>
      <c r="G141" s="38">
        <f>SUM(G118:G140)</f>
        <v>4</v>
      </c>
      <c r="H141" s="38">
        <f>I141+J141+K141+L141</f>
        <v>1558</v>
      </c>
      <c r="I141" s="38">
        <f>SUM(I118:I140)</f>
        <v>187</v>
      </c>
      <c r="J141" s="38">
        <f>SUM(J118:J140)</f>
        <v>513</v>
      </c>
      <c r="K141" s="38">
        <f>SUM(K118:K140)</f>
        <v>586</v>
      </c>
      <c r="L141" s="38">
        <f>SUM(L118:L140)</f>
        <v>272</v>
      </c>
      <c r="M141" s="37">
        <f t="shared" si="31"/>
        <v>123</v>
      </c>
      <c r="N141" s="38">
        <f>SUM(N118:N140)</f>
        <v>59</v>
      </c>
      <c r="O141" s="38">
        <f>SUM(O118:O140)</f>
        <v>44</v>
      </c>
      <c r="P141" s="38">
        <f>SUM(P118:P140)</f>
        <v>20</v>
      </c>
      <c r="Q141" s="39">
        <f t="shared" si="26"/>
        <v>90.581395348837219</v>
      </c>
      <c r="R141" s="39">
        <f t="shared" si="27"/>
        <v>40.697674418604649</v>
      </c>
      <c r="S141" s="32"/>
    </row>
    <row r="142" spans="1:19">
      <c r="A142" s="40" t="s">
        <v>43</v>
      </c>
      <c r="B142" s="41"/>
      <c r="C142" s="41"/>
      <c r="D142" s="42">
        <f>(D141/B141)*100</f>
        <v>99.883855981416957</v>
      </c>
      <c r="E142" s="42">
        <f>(E141/D141)*100</f>
        <v>97.965116279069761</v>
      </c>
      <c r="F142" s="42">
        <f>(F141/D141)*100</f>
        <v>2.0348837209302326</v>
      </c>
      <c r="G142" s="42">
        <f>(G141/D141)*100</f>
        <v>0.23255813953488372</v>
      </c>
      <c r="H142" s="42">
        <f>(H141/D141)*100</f>
        <v>90.581395348837219</v>
      </c>
      <c r="I142" s="42">
        <f>(I141/D141)*100</f>
        <v>10.872093023255813</v>
      </c>
      <c r="J142" s="42">
        <f>(J141/D141)*100</f>
        <v>29.825581395348838</v>
      </c>
      <c r="K142" s="42">
        <f>(K141/D141)*100</f>
        <v>34.069767441860463</v>
      </c>
      <c r="L142" s="42">
        <f>(L141/D141)*100</f>
        <v>15.813953488372093</v>
      </c>
      <c r="M142" s="42">
        <f>(M141/D141)*100</f>
        <v>7.1511627906976738</v>
      </c>
      <c r="N142" s="42">
        <f>(N141/D141)*100</f>
        <v>3.4302325581395352</v>
      </c>
      <c r="O142" s="42">
        <f>(O141/D141)*100</f>
        <v>2.558139534883721</v>
      </c>
      <c r="P142" s="42">
        <f>(P141/D141)*100</f>
        <v>1.1627906976744187</v>
      </c>
      <c r="Q142" s="43"/>
      <c r="R142" s="43"/>
      <c r="S142" s="32"/>
    </row>
    <row r="143" spans="1:19">
      <c r="A143" s="2"/>
      <c r="B143" s="69" t="s">
        <v>44</v>
      </c>
      <c r="C143" s="69"/>
      <c r="D143" s="69"/>
      <c r="E143" s="69"/>
      <c r="F143" s="2"/>
      <c r="G143" s="2"/>
      <c r="H143" s="2"/>
      <c r="I143" s="2"/>
      <c r="J143" s="2"/>
      <c r="K143" s="69" t="s">
        <v>54</v>
      </c>
      <c r="L143" s="69"/>
      <c r="M143" s="69"/>
      <c r="N143" s="69"/>
      <c r="O143" s="2"/>
      <c r="P143" s="2"/>
      <c r="Q143" s="2"/>
      <c r="R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>
      <c r="A146" s="81" t="s">
        <v>0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19">
      <c r="A147" s="81" t="s">
        <v>53</v>
      </c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19">
      <c r="A148" s="80" t="s">
        <v>76</v>
      </c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</row>
    <row r="149" spans="1:19">
      <c r="A149" s="2"/>
      <c r="B149" s="2"/>
      <c r="C149" s="3"/>
      <c r="D149" s="69" t="s">
        <v>75</v>
      </c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2"/>
      <c r="P149" s="2"/>
      <c r="Q149" s="2"/>
      <c r="R149" s="2"/>
      <c r="S149" s="2"/>
    </row>
    <row r="150" spans="1:19">
      <c r="A150" s="2"/>
      <c r="B150" s="2"/>
      <c r="C150" s="78" t="s">
        <v>50</v>
      </c>
      <c r="D150" s="78"/>
      <c r="E150" s="3"/>
      <c r="F150" s="24"/>
      <c r="G150" s="24"/>
      <c r="H150" s="24"/>
      <c r="I150" s="24"/>
      <c r="J150" s="24"/>
      <c r="K150" s="24"/>
      <c r="L150" s="24"/>
      <c r="M150" s="24"/>
      <c r="N150" s="24"/>
      <c r="O150" s="85" t="s">
        <v>68</v>
      </c>
      <c r="P150" s="69"/>
      <c r="Q150" s="69"/>
      <c r="R150" s="69"/>
      <c r="S150" s="69"/>
    </row>
    <row r="151" spans="1:19">
      <c r="A151" s="70" t="s">
        <v>3</v>
      </c>
      <c r="B151" s="70" t="s">
        <v>4</v>
      </c>
      <c r="C151" s="70" t="s">
        <v>5</v>
      </c>
      <c r="D151" s="70" t="s">
        <v>6</v>
      </c>
      <c r="E151" s="70" t="s">
        <v>7</v>
      </c>
      <c r="F151" s="74" t="s">
        <v>8</v>
      </c>
      <c r="G151" s="83" t="s">
        <v>9</v>
      </c>
      <c r="H151" s="70" t="s">
        <v>10</v>
      </c>
      <c r="I151" s="70"/>
      <c r="J151" s="70"/>
      <c r="K151" s="70"/>
      <c r="L151" s="70"/>
      <c r="M151" s="75" t="s">
        <v>11</v>
      </c>
      <c r="N151" s="76"/>
      <c r="O151" s="76"/>
      <c r="P151" s="77"/>
      <c r="Q151" s="70" t="s">
        <v>12</v>
      </c>
      <c r="R151" s="70" t="s">
        <v>13</v>
      </c>
      <c r="S151" s="73" t="s">
        <v>14</v>
      </c>
    </row>
    <row r="152" spans="1:19" ht="42" customHeight="1">
      <c r="A152" s="70"/>
      <c r="B152" s="72"/>
      <c r="C152" s="70"/>
      <c r="D152" s="70"/>
      <c r="E152" s="70"/>
      <c r="F152" s="74"/>
      <c r="G152" s="84"/>
      <c r="H152" s="4" t="s">
        <v>15</v>
      </c>
      <c r="I152" s="4" t="s">
        <v>16</v>
      </c>
      <c r="J152" s="4" t="s">
        <v>17</v>
      </c>
      <c r="K152" s="4" t="s">
        <v>18</v>
      </c>
      <c r="L152" s="4" t="s">
        <v>19</v>
      </c>
      <c r="M152" s="4" t="s">
        <v>20</v>
      </c>
      <c r="N152" s="4" t="s">
        <v>21</v>
      </c>
      <c r="O152" s="4" t="s">
        <v>22</v>
      </c>
      <c r="P152" s="4" t="s">
        <v>23</v>
      </c>
      <c r="Q152" s="71"/>
      <c r="R152" s="72"/>
      <c r="S152" s="73"/>
    </row>
    <row r="153" spans="1:19">
      <c r="A153" s="25">
        <v>1</v>
      </c>
      <c r="B153" s="26">
        <v>2</v>
      </c>
      <c r="C153" s="25">
        <v>3</v>
      </c>
      <c r="D153" s="25">
        <v>4</v>
      </c>
      <c r="E153" s="25">
        <v>5</v>
      </c>
      <c r="F153" s="25">
        <v>6</v>
      </c>
      <c r="G153" s="25">
        <v>7</v>
      </c>
      <c r="H153" s="25">
        <v>8</v>
      </c>
      <c r="I153" s="25">
        <v>9</v>
      </c>
      <c r="J153" s="25">
        <v>10</v>
      </c>
      <c r="K153" s="25">
        <v>11</v>
      </c>
      <c r="L153" s="25">
        <v>12</v>
      </c>
      <c r="M153" s="25">
        <v>13</v>
      </c>
      <c r="N153" s="25">
        <v>14</v>
      </c>
      <c r="O153" s="25">
        <v>15</v>
      </c>
      <c r="P153" s="25">
        <v>16</v>
      </c>
      <c r="Q153" s="25">
        <v>17</v>
      </c>
      <c r="R153" s="26">
        <v>18</v>
      </c>
      <c r="S153" s="27">
        <v>19</v>
      </c>
    </row>
    <row r="154" spans="1:19">
      <c r="A154" s="7" t="s">
        <v>24</v>
      </c>
      <c r="B154" s="28">
        <f>C154+D154</f>
        <v>50</v>
      </c>
      <c r="C154" s="29"/>
      <c r="D154" s="28">
        <f>E154+F154</f>
        <v>50</v>
      </c>
      <c r="E154" s="28">
        <f>G154+H154+M154</f>
        <v>50</v>
      </c>
      <c r="F154" s="30"/>
      <c r="G154" s="30"/>
      <c r="H154" s="28">
        <f>SUM(I154:L154)</f>
        <v>50</v>
      </c>
      <c r="I154" s="30">
        <v>3</v>
      </c>
      <c r="J154" s="30">
        <v>36</v>
      </c>
      <c r="K154" s="30">
        <v>10</v>
      </c>
      <c r="L154" s="30">
        <v>1</v>
      </c>
      <c r="M154" s="28">
        <f>SUM(N154:P154)</f>
        <v>0</v>
      </c>
      <c r="N154" s="30"/>
      <c r="O154" s="30"/>
      <c r="P154" s="30"/>
      <c r="Q154" s="31">
        <f t="shared" ref="Q154:Q177" si="33">(H154/D154)*100</f>
        <v>100</v>
      </c>
      <c r="R154" s="31">
        <f t="shared" ref="R154:R177" si="34">((J154+I154)/D154)*100</f>
        <v>78</v>
      </c>
      <c r="S154" s="32"/>
    </row>
    <row r="155" spans="1:19">
      <c r="A155" s="12" t="s">
        <v>25</v>
      </c>
      <c r="B155" s="28">
        <f t="shared" ref="B155:B177" si="35">C155+D155</f>
        <v>68</v>
      </c>
      <c r="C155" s="33"/>
      <c r="D155" s="28">
        <f t="shared" ref="D155:D176" si="36">E155+F155</f>
        <v>68</v>
      </c>
      <c r="E155" s="28">
        <f t="shared" ref="E155:E176" si="37">G155+H155+M155</f>
        <v>68</v>
      </c>
      <c r="F155" s="33"/>
      <c r="G155" s="33"/>
      <c r="H155" s="28">
        <f t="shared" ref="H155:H176" si="38">SUM(I155:L155)</f>
        <v>67</v>
      </c>
      <c r="I155" s="33">
        <v>15</v>
      </c>
      <c r="J155" s="33">
        <v>29</v>
      </c>
      <c r="K155" s="33">
        <v>16</v>
      </c>
      <c r="L155" s="33">
        <v>7</v>
      </c>
      <c r="M155" s="28">
        <f t="shared" ref="M155:M176" si="39">SUM(N155:P155)</f>
        <v>1</v>
      </c>
      <c r="N155" s="33">
        <v>1</v>
      </c>
      <c r="O155" s="33"/>
      <c r="P155" s="33"/>
      <c r="Q155" s="31">
        <f t="shared" si="33"/>
        <v>98.529411764705884</v>
      </c>
      <c r="R155" s="31">
        <f t="shared" si="34"/>
        <v>64.705882352941174</v>
      </c>
      <c r="S155" s="32"/>
    </row>
    <row r="156" spans="1:19">
      <c r="A156" s="12" t="s">
        <v>26</v>
      </c>
      <c r="B156" s="28">
        <f t="shared" si="35"/>
        <v>35</v>
      </c>
      <c r="C156" s="33">
        <v>1</v>
      </c>
      <c r="D156" s="28">
        <f t="shared" si="36"/>
        <v>34</v>
      </c>
      <c r="E156" s="28">
        <f t="shared" si="37"/>
        <v>34</v>
      </c>
      <c r="F156" s="33"/>
      <c r="G156" s="33"/>
      <c r="H156" s="28">
        <f t="shared" si="38"/>
        <v>34</v>
      </c>
      <c r="I156" s="33">
        <v>3</v>
      </c>
      <c r="J156" s="33">
        <v>8</v>
      </c>
      <c r="K156" s="33">
        <v>21</v>
      </c>
      <c r="L156" s="33">
        <v>2</v>
      </c>
      <c r="M156" s="28">
        <f t="shared" si="39"/>
        <v>0</v>
      </c>
      <c r="N156" s="33"/>
      <c r="O156" s="33"/>
      <c r="P156" s="33"/>
      <c r="Q156" s="31">
        <f t="shared" si="33"/>
        <v>100</v>
      </c>
      <c r="R156" s="31">
        <f t="shared" si="34"/>
        <v>32.352941176470587</v>
      </c>
      <c r="S156" s="32"/>
    </row>
    <row r="157" spans="1:19">
      <c r="A157" s="12" t="s">
        <v>58</v>
      </c>
      <c r="B157" s="28">
        <f t="shared" si="35"/>
        <v>102</v>
      </c>
      <c r="C157" s="33"/>
      <c r="D157" s="28">
        <f t="shared" si="36"/>
        <v>102</v>
      </c>
      <c r="E157" s="28">
        <f t="shared" si="37"/>
        <v>102</v>
      </c>
      <c r="F157" s="33"/>
      <c r="G157" s="33"/>
      <c r="H157" s="28">
        <f t="shared" si="38"/>
        <v>75</v>
      </c>
      <c r="I157" s="33">
        <v>19</v>
      </c>
      <c r="J157" s="33">
        <v>26</v>
      </c>
      <c r="K157" s="33">
        <v>29</v>
      </c>
      <c r="L157" s="33">
        <v>1</v>
      </c>
      <c r="M157" s="28">
        <f t="shared" si="39"/>
        <v>27</v>
      </c>
      <c r="N157" s="33">
        <v>9</v>
      </c>
      <c r="O157" s="33">
        <v>4</v>
      </c>
      <c r="P157" s="33">
        <v>14</v>
      </c>
      <c r="Q157" s="31">
        <f t="shared" si="33"/>
        <v>73.529411764705884</v>
      </c>
      <c r="R157" s="31">
        <f t="shared" si="34"/>
        <v>44.117647058823529</v>
      </c>
      <c r="S157" s="32"/>
    </row>
    <row r="158" spans="1:19" ht="21.75">
      <c r="A158" s="12" t="s">
        <v>27</v>
      </c>
      <c r="B158" s="28">
        <f t="shared" si="35"/>
        <v>54</v>
      </c>
      <c r="C158" s="33"/>
      <c r="D158" s="28">
        <f t="shared" si="36"/>
        <v>54</v>
      </c>
      <c r="E158" s="28">
        <f t="shared" si="37"/>
        <v>54</v>
      </c>
      <c r="F158" s="33"/>
      <c r="G158" s="33"/>
      <c r="H158" s="28">
        <f t="shared" si="38"/>
        <v>46</v>
      </c>
      <c r="I158" s="33">
        <v>6</v>
      </c>
      <c r="J158" s="33">
        <v>15</v>
      </c>
      <c r="K158" s="33">
        <v>14</v>
      </c>
      <c r="L158" s="33">
        <v>11</v>
      </c>
      <c r="M158" s="28">
        <f t="shared" si="39"/>
        <v>8</v>
      </c>
      <c r="N158" s="33">
        <v>4</v>
      </c>
      <c r="O158" s="33">
        <v>2</v>
      </c>
      <c r="P158" s="33">
        <v>2</v>
      </c>
      <c r="Q158" s="31">
        <f t="shared" si="33"/>
        <v>85.18518518518519</v>
      </c>
      <c r="R158" s="31">
        <f t="shared" si="34"/>
        <v>38.888888888888893</v>
      </c>
      <c r="S158" s="32"/>
    </row>
    <row r="159" spans="1:19">
      <c r="A159" s="12" t="s">
        <v>28</v>
      </c>
      <c r="B159" s="28">
        <f t="shared" si="35"/>
        <v>41</v>
      </c>
      <c r="C159" s="33"/>
      <c r="D159" s="28">
        <f t="shared" si="36"/>
        <v>41</v>
      </c>
      <c r="E159" s="28">
        <f t="shared" si="37"/>
        <v>40</v>
      </c>
      <c r="F159" s="33">
        <v>1</v>
      </c>
      <c r="G159" s="33"/>
      <c r="H159" s="28">
        <f t="shared" si="38"/>
        <v>39</v>
      </c>
      <c r="I159" s="33">
        <v>8</v>
      </c>
      <c r="J159" s="33">
        <v>11</v>
      </c>
      <c r="K159" s="33">
        <v>20</v>
      </c>
      <c r="L159" s="33"/>
      <c r="M159" s="28">
        <f t="shared" si="39"/>
        <v>1</v>
      </c>
      <c r="N159" s="33"/>
      <c r="O159" s="33">
        <v>1</v>
      </c>
      <c r="P159" s="33"/>
      <c r="Q159" s="31">
        <f t="shared" si="33"/>
        <v>95.121951219512198</v>
      </c>
      <c r="R159" s="31">
        <f t="shared" si="34"/>
        <v>46.341463414634148</v>
      </c>
      <c r="S159" s="32"/>
    </row>
    <row r="160" spans="1:19">
      <c r="A160" s="12" t="s">
        <v>29</v>
      </c>
      <c r="B160" s="28">
        <f t="shared" si="35"/>
        <v>73</v>
      </c>
      <c r="C160" s="33"/>
      <c r="D160" s="28">
        <f t="shared" si="36"/>
        <v>73</v>
      </c>
      <c r="E160" s="28">
        <f t="shared" si="37"/>
        <v>73</v>
      </c>
      <c r="F160" s="33"/>
      <c r="G160" s="33"/>
      <c r="H160" s="28">
        <f t="shared" si="38"/>
        <v>64</v>
      </c>
      <c r="I160" s="33">
        <v>1</v>
      </c>
      <c r="J160" s="33">
        <v>24</v>
      </c>
      <c r="K160" s="33">
        <v>31</v>
      </c>
      <c r="L160" s="33">
        <v>8</v>
      </c>
      <c r="M160" s="28">
        <f t="shared" si="39"/>
        <v>9</v>
      </c>
      <c r="N160" s="33">
        <v>4</v>
      </c>
      <c r="O160" s="33">
        <v>2</v>
      </c>
      <c r="P160" s="33">
        <v>3</v>
      </c>
      <c r="Q160" s="31">
        <f t="shared" si="33"/>
        <v>87.671232876712324</v>
      </c>
      <c r="R160" s="31">
        <f t="shared" si="34"/>
        <v>34.246575342465754</v>
      </c>
      <c r="S160" s="32"/>
    </row>
    <row r="161" spans="1:19">
      <c r="A161" s="12" t="s">
        <v>55</v>
      </c>
      <c r="B161" s="28">
        <f t="shared" si="35"/>
        <v>58</v>
      </c>
      <c r="C161" s="33"/>
      <c r="D161" s="28">
        <f t="shared" si="36"/>
        <v>58</v>
      </c>
      <c r="E161" s="28">
        <f t="shared" si="37"/>
        <v>58</v>
      </c>
      <c r="F161" s="33"/>
      <c r="G161" s="33">
        <v>3</v>
      </c>
      <c r="H161" s="28">
        <f t="shared" si="38"/>
        <v>55</v>
      </c>
      <c r="I161" s="33">
        <v>1</v>
      </c>
      <c r="J161" s="33">
        <v>28</v>
      </c>
      <c r="K161" s="33">
        <v>22</v>
      </c>
      <c r="L161" s="33">
        <v>4</v>
      </c>
      <c r="M161" s="28">
        <f t="shared" si="39"/>
        <v>0</v>
      </c>
      <c r="N161" s="33"/>
      <c r="O161" s="33"/>
      <c r="P161" s="33"/>
      <c r="Q161" s="31">
        <f t="shared" si="33"/>
        <v>94.827586206896555</v>
      </c>
      <c r="R161" s="31">
        <f t="shared" si="34"/>
        <v>50</v>
      </c>
      <c r="S161" s="32"/>
    </row>
    <row r="162" spans="1:19">
      <c r="A162" s="12" t="s">
        <v>30</v>
      </c>
      <c r="B162" s="28">
        <f t="shared" si="35"/>
        <v>44</v>
      </c>
      <c r="C162" s="33"/>
      <c r="D162" s="28">
        <f t="shared" si="36"/>
        <v>44</v>
      </c>
      <c r="E162" s="28">
        <f t="shared" si="37"/>
        <v>44</v>
      </c>
      <c r="F162" s="33"/>
      <c r="G162" s="33"/>
      <c r="H162" s="28">
        <f t="shared" si="38"/>
        <v>36</v>
      </c>
      <c r="I162" s="33"/>
      <c r="J162" s="33">
        <v>16</v>
      </c>
      <c r="K162" s="33">
        <v>19</v>
      </c>
      <c r="L162" s="33">
        <v>1</v>
      </c>
      <c r="M162" s="28">
        <f t="shared" si="39"/>
        <v>8</v>
      </c>
      <c r="N162" s="33">
        <v>4</v>
      </c>
      <c r="O162" s="33">
        <v>4</v>
      </c>
      <c r="P162" s="33"/>
      <c r="Q162" s="31">
        <f>(H162/D162)*100</f>
        <v>81.818181818181827</v>
      </c>
      <c r="R162" s="31">
        <f>((J162+I162)/D162)*100</f>
        <v>36.363636363636367</v>
      </c>
      <c r="S162" s="32"/>
    </row>
    <row r="163" spans="1:19">
      <c r="A163" s="12" t="s">
        <v>31</v>
      </c>
      <c r="B163" s="28">
        <f t="shared" si="35"/>
        <v>46</v>
      </c>
      <c r="C163" s="33"/>
      <c r="D163" s="28">
        <f t="shared" si="36"/>
        <v>46</v>
      </c>
      <c r="E163" s="28">
        <f t="shared" si="37"/>
        <v>46</v>
      </c>
      <c r="F163" s="33"/>
      <c r="G163" s="33"/>
      <c r="H163" s="28">
        <f t="shared" si="38"/>
        <v>45</v>
      </c>
      <c r="I163" s="33">
        <v>3</v>
      </c>
      <c r="J163" s="33">
        <v>12</v>
      </c>
      <c r="K163" s="33">
        <v>21</v>
      </c>
      <c r="L163" s="33">
        <v>9</v>
      </c>
      <c r="M163" s="28">
        <f t="shared" si="39"/>
        <v>1</v>
      </c>
      <c r="N163" s="33"/>
      <c r="O163" s="33"/>
      <c r="P163" s="33">
        <v>1</v>
      </c>
      <c r="Q163" s="31">
        <f t="shared" si="33"/>
        <v>97.826086956521735</v>
      </c>
      <c r="R163" s="31">
        <f t="shared" si="34"/>
        <v>32.608695652173914</v>
      </c>
      <c r="S163" s="32"/>
    </row>
    <row r="164" spans="1:19">
      <c r="A164" s="12" t="s">
        <v>32</v>
      </c>
      <c r="B164" s="28">
        <f t="shared" si="35"/>
        <v>69</v>
      </c>
      <c r="C164" s="33">
        <v>1</v>
      </c>
      <c r="D164" s="28">
        <f t="shared" si="36"/>
        <v>68</v>
      </c>
      <c r="E164" s="28">
        <f t="shared" si="37"/>
        <v>68</v>
      </c>
      <c r="F164" s="33"/>
      <c r="G164" s="33"/>
      <c r="H164" s="28">
        <f t="shared" si="38"/>
        <v>68</v>
      </c>
      <c r="I164" s="33">
        <v>14</v>
      </c>
      <c r="J164" s="33">
        <v>17</v>
      </c>
      <c r="K164" s="33">
        <v>32</v>
      </c>
      <c r="L164" s="33">
        <v>5</v>
      </c>
      <c r="M164" s="28">
        <f t="shared" si="39"/>
        <v>0</v>
      </c>
      <c r="N164" s="33"/>
      <c r="O164" s="33"/>
      <c r="P164" s="33"/>
      <c r="Q164" s="31">
        <f t="shared" si="33"/>
        <v>100</v>
      </c>
      <c r="R164" s="31">
        <f t="shared" si="34"/>
        <v>45.588235294117645</v>
      </c>
      <c r="S164" s="32"/>
    </row>
    <row r="165" spans="1:19">
      <c r="A165" s="12" t="s">
        <v>33</v>
      </c>
      <c r="B165" s="28">
        <f t="shared" si="35"/>
        <v>166</v>
      </c>
      <c r="C165" s="33">
        <v>1</v>
      </c>
      <c r="D165" s="28">
        <f t="shared" si="36"/>
        <v>165</v>
      </c>
      <c r="E165" s="28">
        <f t="shared" si="37"/>
        <v>165</v>
      </c>
      <c r="F165" s="33"/>
      <c r="G165" s="33"/>
      <c r="H165" s="28">
        <f t="shared" si="38"/>
        <v>165</v>
      </c>
      <c r="I165" s="33">
        <v>31</v>
      </c>
      <c r="J165" s="33">
        <v>86</v>
      </c>
      <c r="K165" s="33">
        <v>27</v>
      </c>
      <c r="L165" s="33">
        <v>21</v>
      </c>
      <c r="M165" s="28">
        <f t="shared" si="39"/>
        <v>0</v>
      </c>
      <c r="N165" s="33"/>
      <c r="O165" s="33"/>
      <c r="P165" s="33"/>
      <c r="Q165" s="31">
        <f t="shared" si="33"/>
        <v>100</v>
      </c>
      <c r="R165" s="31">
        <f t="shared" si="34"/>
        <v>70.909090909090907</v>
      </c>
      <c r="S165" s="32"/>
    </row>
    <row r="166" spans="1:19" ht="15" customHeight="1">
      <c r="A166" s="12" t="s">
        <v>34</v>
      </c>
      <c r="B166" s="28">
        <f t="shared" si="35"/>
        <v>38</v>
      </c>
      <c r="C166" s="33"/>
      <c r="D166" s="28">
        <f t="shared" si="36"/>
        <v>38</v>
      </c>
      <c r="E166" s="28">
        <f t="shared" si="37"/>
        <v>38</v>
      </c>
      <c r="F166" s="33"/>
      <c r="G166" s="33"/>
      <c r="H166" s="28">
        <f t="shared" si="38"/>
        <v>28</v>
      </c>
      <c r="I166" s="33">
        <v>12</v>
      </c>
      <c r="J166" s="33">
        <v>7</v>
      </c>
      <c r="K166" s="33">
        <v>9</v>
      </c>
      <c r="L166" s="33"/>
      <c r="M166" s="28">
        <f t="shared" si="39"/>
        <v>10</v>
      </c>
      <c r="N166" s="33">
        <v>3</v>
      </c>
      <c r="O166" s="33">
        <v>3</v>
      </c>
      <c r="P166" s="33">
        <v>4</v>
      </c>
      <c r="Q166" s="31">
        <f t="shared" si="33"/>
        <v>73.68421052631578</v>
      </c>
      <c r="R166" s="31">
        <f t="shared" si="34"/>
        <v>50</v>
      </c>
      <c r="S166" s="32"/>
    </row>
    <row r="167" spans="1:19" ht="24" customHeight="1">
      <c r="A167" s="12" t="s">
        <v>59</v>
      </c>
      <c r="B167" s="28">
        <f t="shared" si="35"/>
        <v>45</v>
      </c>
      <c r="C167" s="33"/>
      <c r="D167" s="28">
        <f t="shared" si="36"/>
        <v>45</v>
      </c>
      <c r="E167" s="28">
        <f t="shared" si="37"/>
        <v>39</v>
      </c>
      <c r="F167" s="33">
        <v>6</v>
      </c>
      <c r="G167" s="33"/>
      <c r="H167" s="28">
        <f t="shared" si="38"/>
        <v>18</v>
      </c>
      <c r="I167" s="33">
        <v>2</v>
      </c>
      <c r="J167" s="33">
        <v>2</v>
      </c>
      <c r="K167" s="33">
        <v>14</v>
      </c>
      <c r="L167" s="33"/>
      <c r="M167" s="28">
        <f t="shared" si="39"/>
        <v>21</v>
      </c>
      <c r="N167" s="33">
        <v>9</v>
      </c>
      <c r="O167" s="33">
        <v>4</v>
      </c>
      <c r="P167" s="33">
        <v>8</v>
      </c>
      <c r="Q167" s="31">
        <f t="shared" si="33"/>
        <v>40</v>
      </c>
      <c r="R167" s="31">
        <f t="shared" si="34"/>
        <v>8.8888888888888893</v>
      </c>
      <c r="S167" s="32"/>
    </row>
    <row r="168" spans="1:19">
      <c r="A168" s="12" t="s">
        <v>35</v>
      </c>
      <c r="B168" s="28">
        <f t="shared" si="35"/>
        <v>96</v>
      </c>
      <c r="C168" s="33">
        <v>3</v>
      </c>
      <c r="D168" s="28">
        <f t="shared" si="36"/>
        <v>93</v>
      </c>
      <c r="E168" s="28">
        <f t="shared" si="37"/>
        <v>93</v>
      </c>
      <c r="F168" s="33"/>
      <c r="G168" s="33"/>
      <c r="H168" s="28">
        <f t="shared" si="38"/>
        <v>87</v>
      </c>
      <c r="I168" s="33"/>
      <c r="J168" s="33">
        <v>18</v>
      </c>
      <c r="K168" s="33">
        <v>69</v>
      </c>
      <c r="L168" s="33"/>
      <c r="M168" s="28">
        <f t="shared" si="39"/>
        <v>6</v>
      </c>
      <c r="N168" s="33">
        <v>4</v>
      </c>
      <c r="O168" s="33">
        <v>1</v>
      </c>
      <c r="P168" s="33">
        <v>1</v>
      </c>
      <c r="Q168" s="31">
        <f t="shared" si="33"/>
        <v>93.548387096774192</v>
      </c>
      <c r="R168" s="31">
        <f t="shared" si="34"/>
        <v>19.35483870967742</v>
      </c>
      <c r="S168" s="32"/>
    </row>
    <row r="169" spans="1:19">
      <c r="A169" s="12" t="s">
        <v>36</v>
      </c>
      <c r="B169" s="28">
        <f t="shared" si="35"/>
        <v>89</v>
      </c>
      <c r="C169" s="33"/>
      <c r="D169" s="28">
        <f t="shared" si="36"/>
        <v>89</v>
      </c>
      <c r="E169" s="28">
        <f t="shared" si="37"/>
        <v>89</v>
      </c>
      <c r="F169" s="33"/>
      <c r="G169" s="33"/>
      <c r="H169" s="28">
        <f t="shared" si="38"/>
        <v>89</v>
      </c>
      <c r="I169" s="33">
        <v>15</v>
      </c>
      <c r="J169" s="33">
        <v>18</v>
      </c>
      <c r="K169" s="33">
        <v>31</v>
      </c>
      <c r="L169" s="33">
        <v>25</v>
      </c>
      <c r="M169" s="28">
        <f t="shared" si="39"/>
        <v>0</v>
      </c>
      <c r="N169" s="33"/>
      <c r="O169" s="33"/>
      <c r="P169" s="33"/>
      <c r="Q169" s="31">
        <f t="shared" si="33"/>
        <v>100</v>
      </c>
      <c r="R169" s="31">
        <f t="shared" si="34"/>
        <v>37.078651685393261</v>
      </c>
      <c r="S169" s="32"/>
    </row>
    <row r="170" spans="1:19" ht="21.75">
      <c r="A170" s="12" t="s">
        <v>61</v>
      </c>
      <c r="B170" s="28">
        <f t="shared" si="35"/>
        <v>56</v>
      </c>
      <c r="C170" s="33"/>
      <c r="D170" s="28">
        <f t="shared" si="36"/>
        <v>56</v>
      </c>
      <c r="E170" s="28">
        <f t="shared" si="37"/>
        <v>56</v>
      </c>
      <c r="F170" s="33"/>
      <c r="G170" s="33"/>
      <c r="H170" s="28">
        <f t="shared" si="38"/>
        <v>46</v>
      </c>
      <c r="I170" s="33">
        <v>9</v>
      </c>
      <c r="J170" s="33">
        <v>11</v>
      </c>
      <c r="K170" s="33">
        <v>17</v>
      </c>
      <c r="L170" s="33">
        <v>9</v>
      </c>
      <c r="M170" s="28">
        <f t="shared" si="39"/>
        <v>10</v>
      </c>
      <c r="N170" s="33">
        <v>3</v>
      </c>
      <c r="O170" s="33"/>
      <c r="P170" s="33">
        <v>7</v>
      </c>
      <c r="Q170" s="31">
        <f t="shared" si="33"/>
        <v>82.142857142857139</v>
      </c>
      <c r="R170" s="31">
        <f t="shared" si="34"/>
        <v>35.714285714285715</v>
      </c>
      <c r="S170" s="32"/>
    </row>
    <row r="171" spans="1:19">
      <c r="A171" s="12" t="s">
        <v>38</v>
      </c>
      <c r="B171" s="28">
        <f t="shared" si="35"/>
        <v>102</v>
      </c>
      <c r="C171" s="33"/>
      <c r="D171" s="28">
        <f t="shared" si="36"/>
        <v>102</v>
      </c>
      <c r="E171" s="28">
        <f t="shared" si="37"/>
        <v>102</v>
      </c>
      <c r="F171" s="33"/>
      <c r="G171" s="33"/>
      <c r="H171" s="28">
        <f t="shared" si="38"/>
        <v>102</v>
      </c>
      <c r="I171" s="33">
        <v>24</v>
      </c>
      <c r="J171" s="33">
        <v>52</v>
      </c>
      <c r="K171" s="33">
        <v>25</v>
      </c>
      <c r="L171" s="33">
        <v>1</v>
      </c>
      <c r="M171" s="28">
        <f t="shared" si="39"/>
        <v>0</v>
      </c>
      <c r="N171" s="33"/>
      <c r="O171" s="33"/>
      <c r="P171" s="33"/>
      <c r="Q171" s="31">
        <f t="shared" si="33"/>
        <v>100</v>
      </c>
      <c r="R171" s="31">
        <f t="shared" si="34"/>
        <v>74.509803921568633</v>
      </c>
      <c r="S171" s="32"/>
    </row>
    <row r="172" spans="1:19">
      <c r="A172" s="12" t="s">
        <v>39</v>
      </c>
      <c r="B172" s="28">
        <f t="shared" si="35"/>
        <v>74</v>
      </c>
      <c r="C172" s="33"/>
      <c r="D172" s="28">
        <f t="shared" si="36"/>
        <v>74</v>
      </c>
      <c r="E172" s="28">
        <f t="shared" si="37"/>
        <v>74</v>
      </c>
      <c r="F172" s="33"/>
      <c r="G172" s="33"/>
      <c r="H172" s="28">
        <f t="shared" si="38"/>
        <v>70</v>
      </c>
      <c r="I172" s="33">
        <v>6</v>
      </c>
      <c r="J172" s="33">
        <v>24</v>
      </c>
      <c r="K172" s="33">
        <v>33</v>
      </c>
      <c r="L172" s="33">
        <v>7</v>
      </c>
      <c r="M172" s="28">
        <f t="shared" si="39"/>
        <v>4</v>
      </c>
      <c r="N172" s="33">
        <v>4</v>
      </c>
      <c r="O172" s="33"/>
      <c r="P172" s="33"/>
      <c r="Q172" s="31">
        <f t="shared" si="33"/>
        <v>94.594594594594597</v>
      </c>
      <c r="R172" s="31">
        <f t="shared" si="34"/>
        <v>40.54054054054054</v>
      </c>
      <c r="S172" s="32"/>
    </row>
    <row r="173" spans="1:19">
      <c r="A173" s="12" t="s">
        <v>40</v>
      </c>
      <c r="B173" s="28">
        <f t="shared" si="35"/>
        <v>52</v>
      </c>
      <c r="C173" s="33"/>
      <c r="D173" s="28">
        <f t="shared" si="36"/>
        <v>52</v>
      </c>
      <c r="E173" s="28">
        <f t="shared" si="37"/>
        <v>50</v>
      </c>
      <c r="F173" s="33">
        <v>2</v>
      </c>
      <c r="G173" s="33"/>
      <c r="H173" s="28">
        <f t="shared" si="38"/>
        <v>50</v>
      </c>
      <c r="I173" s="33">
        <v>5</v>
      </c>
      <c r="J173" s="33">
        <v>19</v>
      </c>
      <c r="K173" s="33">
        <v>17</v>
      </c>
      <c r="L173" s="33">
        <v>9</v>
      </c>
      <c r="M173" s="28">
        <f t="shared" si="39"/>
        <v>0</v>
      </c>
      <c r="N173" s="33"/>
      <c r="O173" s="33"/>
      <c r="P173" s="33"/>
      <c r="Q173" s="31">
        <f t="shared" si="33"/>
        <v>96.15384615384616</v>
      </c>
      <c r="R173" s="31">
        <f t="shared" si="34"/>
        <v>46.153846153846153</v>
      </c>
      <c r="S173" s="32"/>
    </row>
    <row r="174" spans="1:19">
      <c r="A174" s="12" t="s">
        <v>41</v>
      </c>
      <c r="B174" s="28">
        <f t="shared" si="35"/>
        <v>67</v>
      </c>
      <c r="C174" s="33"/>
      <c r="D174" s="28">
        <f t="shared" si="36"/>
        <v>67</v>
      </c>
      <c r="E174" s="28">
        <f t="shared" si="37"/>
        <v>65</v>
      </c>
      <c r="F174" s="33">
        <v>2</v>
      </c>
      <c r="G174" s="33">
        <v>2</v>
      </c>
      <c r="H174" s="28">
        <f t="shared" si="38"/>
        <v>60</v>
      </c>
      <c r="I174" s="33">
        <v>11</v>
      </c>
      <c r="J174" s="33">
        <v>24</v>
      </c>
      <c r="K174" s="33">
        <v>19</v>
      </c>
      <c r="L174" s="33">
        <v>6</v>
      </c>
      <c r="M174" s="28">
        <f t="shared" si="39"/>
        <v>3</v>
      </c>
      <c r="N174" s="33">
        <v>1</v>
      </c>
      <c r="O174" s="33">
        <v>2</v>
      </c>
      <c r="P174" s="33"/>
      <c r="Q174" s="31">
        <f t="shared" si="33"/>
        <v>89.552238805970148</v>
      </c>
      <c r="R174" s="31">
        <f t="shared" si="34"/>
        <v>52.238805970149251</v>
      </c>
      <c r="S174" s="32"/>
    </row>
    <row r="175" spans="1:19">
      <c r="A175" s="12" t="s">
        <v>56</v>
      </c>
      <c r="B175" s="28">
        <f t="shared" si="35"/>
        <v>105</v>
      </c>
      <c r="C175" s="33"/>
      <c r="D175" s="28">
        <f t="shared" si="36"/>
        <v>105</v>
      </c>
      <c r="E175" s="28">
        <f t="shared" si="37"/>
        <v>105</v>
      </c>
      <c r="F175" s="33"/>
      <c r="G175" s="33">
        <v>2</v>
      </c>
      <c r="H175" s="28">
        <f t="shared" si="38"/>
        <v>103</v>
      </c>
      <c r="I175" s="33">
        <v>3</v>
      </c>
      <c r="J175" s="33">
        <v>35</v>
      </c>
      <c r="K175" s="33">
        <v>40</v>
      </c>
      <c r="L175" s="33">
        <v>25</v>
      </c>
      <c r="M175" s="28">
        <f t="shared" si="39"/>
        <v>0</v>
      </c>
      <c r="N175" s="33"/>
      <c r="O175" s="33"/>
      <c r="P175" s="33"/>
      <c r="Q175" s="31">
        <f t="shared" si="33"/>
        <v>98.095238095238088</v>
      </c>
      <c r="R175" s="31">
        <f t="shared" si="34"/>
        <v>36.19047619047619</v>
      </c>
      <c r="S175" s="32"/>
    </row>
    <row r="176" spans="1:19">
      <c r="A176" s="12" t="s">
        <v>57</v>
      </c>
      <c r="B176" s="28">
        <f t="shared" si="35"/>
        <v>10</v>
      </c>
      <c r="C176" s="33"/>
      <c r="D176" s="28">
        <f t="shared" si="36"/>
        <v>10</v>
      </c>
      <c r="E176" s="28">
        <f t="shared" si="37"/>
        <v>10</v>
      </c>
      <c r="F176" s="33"/>
      <c r="G176" s="33"/>
      <c r="H176" s="28">
        <f t="shared" si="38"/>
        <v>10</v>
      </c>
      <c r="I176" s="33">
        <v>3</v>
      </c>
      <c r="J176" s="33">
        <v>3</v>
      </c>
      <c r="K176" s="33">
        <v>4</v>
      </c>
      <c r="L176" s="33"/>
      <c r="M176" s="28">
        <f t="shared" si="39"/>
        <v>0</v>
      </c>
      <c r="N176" s="33"/>
      <c r="O176" s="33"/>
      <c r="P176" s="33"/>
      <c r="Q176" s="31">
        <f t="shared" si="33"/>
        <v>100</v>
      </c>
      <c r="R176" s="31">
        <f t="shared" si="34"/>
        <v>60</v>
      </c>
      <c r="S176" s="32"/>
    </row>
    <row r="177" spans="1:19">
      <c r="A177" s="36" t="s">
        <v>42</v>
      </c>
      <c r="B177" s="37">
        <f t="shared" si="35"/>
        <v>1540</v>
      </c>
      <c r="C177" s="38">
        <f>SUM(C154:C174)</f>
        <v>6</v>
      </c>
      <c r="D177" s="38">
        <f>E177+F177</f>
        <v>1534</v>
      </c>
      <c r="E177" s="38">
        <f>G177+H177+M177</f>
        <v>1523</v>
      </c>
      <c r="F177" s="38">
        <f>SUM(F154:F176)</f>
        <v>11</v>
      </c>
      <c r="G177" s="38">
        <f>SUM(G154:G176)</f>
        <v>7</v>
      </c>
      <c r="H177" s="38">
        <f>I177+J177+K177+L177</f>
        <v>1407</v>
      </c>
      <c r="I177" s="38">
        <f>SUM(I154:I176)</f>
        <v>194</v>
      </c>
      <c r="J177" s="38">
        <f>SUM(J154:J176)</f>
        <v>521</v>
      </c>
      <c r="K177" s="38">
        <f>SUM(K154:K176)</f>
        <v>540</v>
      </c>
      <c r="L177" s="38">
        <f>SUM(L154:L176)</f>
        <v>152</v>
      </c>
      <c r="M177" s="38">
        <f>N177+O177+P177</f>
        <v>109</v>
      </c>
      <c r="N177" s="38">
        <f>SUM(N154:N176)</f>
        <v>46</v>
      </c>
      <c r="O177" s="38">
        <f>SUM(O154:O174)</f>
        <v>23</v>
      </c>
      <c r="P177" s="38">
        <f>SUM(P154:P174)</f>
        <v>40</v>
      </c>
      <c r="Q177" s="39">
        <f t="shared" si="33"/>
        <v>91.720990873533253</v>
      </c>
      <c r="R177" s="39">
        <f t="shared" si="34"/>
        <v>46.610169491525419</v>
      </c>
      <c r="S177" s="32"/>
    </row>
    <row r="178" spans="1:19">
      <c r="A178" s="40" t="s">
        <v>43</v>
      </c>
      <c r="B178" s="41"/>
      <c r="C178" s="41"/>
      <c r="D178" s="42">
        <f>(D177/B177)*100</f>
        <v>99.610389610389618</v>
      </c>
      <c r="E178" s="42">
        <f>(E177/D177)*100</f>
        <v>99.282920469361144</v>
      </c>
      <c r="F178" s="42">
        <f>(F177/D177)*100</f>
        <v>0.71707953063885266</v>
      </c>
      <c r="G178" s="42">
        <f>(G177/D177)*100</f>
        <v>0.45632333767926986</v>
      </c>
      <c r="H178" s="42">
        <f>(H177/D177)*100</f>
        <v>91.720990873533253</v>
      </c>
      <c r="I178" s="42">
        <f>(I177/D177)*100</f>
        <v>12.646675358539767</v>
      </c>
      <c r="J178" s="42">
        <f>(J177/D177)*100</f>
        <v>33.963494132985659</v>
      </c>
      <c r="K178" s="42">
        <f>(K177/D177)*100</f>
        <v>35.202086049543681</v>
      </c>
      <c r="L178" s="42">
        <f>(L177/D177)*100</f>
        <v>9.9087353324641452</v>
      </c>
      <c r="M178" s="42">
        <f>(M177/D177)*100</f>
        <v>7.1056062581486303</v>
      </c>
      <c r="N178" s="42">
        <f>(N177/D177)*100</f>
        <v>2.9986962190352022</v>
      </c>
      <c r="O178" s="42">
        <f>(O177/D177)*100</f>
        <v>1.4993481095176011</v>
      </c>
      <c r="P178" s="42">
        <f>(P177/D177)*100</f>
        <v>2.6075619295958279</v>
      </c>
      <c r="Q178" s="43"/>
      <c r="R178" s="43"/>
      <c r="S178" s="32"/>
    </row>
    <row r="179" spans="1:19">
      <c r="A179" s="2"/>
      <c r="B179" s="69" t="s">
        <v>44</v>
      </c>
      <c r="C179" s="69"/>
      <c r="D179" s="69"/>
      <c r="E179" s="69"/>
      <c r="F179" s="2"/>
      <c r="G179" s="2"/>
      <c r="H179" s="2"/>
      <c r="I179" s="2"/>
      <c r="J179" s="2"/>
      <c r="K179" s="69" t="s">
        <v>54</v>
      </c>
      <c r="L179" s="69"/>
      <c r="M179" s="69"/>
      <c r="N179" s="69"/>
      <c r="O179" s="2"/>
      <c r="P179" s="2"/>
      <c r="Q179" s="2"/>
      <c r="R179" s="2"/>
      <c r="S179" s="2"/>
    </row>
    <row r="180" spans="1:1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>
      <c r="A183" s="23"/>
      <c r="B183" s="81" t="s">
        <v>0</v>
      </c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>
      <c r="A184" s="23"/>
      <c r="B184" s="81" t="s">
        <v>53</v>
      </c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spans="1:19">
      <c r="A185" s="80" t="s">
        <v>65</v>
      </c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</row>
    <row r="186" spans="1:19">
      <c r="A186" s="2"/>
      <c r="B186" s="2"/>
      <c r="C186" s="3"/>
      <c r="D186" s="3"/>
      <c r="E186" s="3"/>
      <c r="F186" s="3"/>
      <c r="G186" s="69" t="s">
        <v>74</v>
      </c>
      <c r="H186" s="78"/>
      <c r="I186" s="78"/>
      <c r="J186" s="78"/>
      <c r="K186" s="78"/>
      <c r="L186" s="78"/>
      <c r="M186" s="2"/>
      <c r="N186" s="2"/>
      <c r="O186" s="2"/>
      <c r="P186" s="2"/>
      <c r="Q186" s="2"/>
      <c r="R186" s="2"/>
      <c r="S186" s="2"/>
    </row>
    <row r="187" spans="1:19">
      <c r="A187" s="1"/>
      <c r="B187" s="1"/>
      <c r="C187" s="82" t="s">
        <v>51</v>
      </c>
      <c r="D187" s="82"/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85" t="s">
        <v>69</v>
      </c>
      <c r="P187" s="69"/>
      <c r="Q187" s="69"/>
      <c r="R187" s="69"/>
      <c r="S187" s="69"/>
    </row>
    <row r="188" spans="1:19">
      <c r="A188" s="1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</row>
    <row r="189" spans="1:19">
      <c r="A189" s="70" t="s">
        <v>3</v>
      </c>
      <c r="B189" s="70" t="s">
        <v>4</v>
      </c>
      <c r="C189" s="70" t="s">
        <v>5</v>
      </c>
      <c r="D189" s="70" t="s">
        <v>6</v>
      </c>
      <c r="E189" s="70" t="s">
        <v>7</v>
      </c>
      <c r="F189" s="74" t="s">
        <v>8</v>
      </c>
      <c r="G189" s="83" t="s">
        <v>9</v>
      </c>
      <c r="H189" s="70" t="s">
        <v>10</v>
      </c>
      <c r="I189" s="70"/>
      <c r="J189" s="70"/>
      <c r="K189" s="70"/>
      <c r="L189" s="70"/>
      <c r="M189" s="75" t="s">
        <v>11</v>
      </c>
      <c r="N189" s="76"/>
      <c r="O189" s="76"/>
      <c r="P189" s="77"/>
      <c r="Q189" s="70" t="s">
        <v>12</v>
      </c>
      <c r="R189" s="70" t="s">
        <v>13</v>
      </c>
      <c r="S189" s="73" t="s">
        <v>14</v>
      </c>
    </row>
    <row r="190" spans="1:19" ht="42" customHeight="1">
      <c r="A190" s="70"/>
      <c r="B190" s="72"/>
      <c r="C190" s="70"/>
      <c r="D190" s="70"/>
      <c r="E190" s="70"/>
      <c r="F190" s="74"/>
      <c r="G190" s="84"/>
      <c r="H190" s="4" t="s">
        <v>15</v>
      </c>
      <c r="I190" s="4" t="s">
        <v>16</v>
      </c>
      <c r="J190" s="4" t="s">
        <v>17</v>
      </c>
      <c r="K190" s="4" t="s">
        <v>18</v>
      </c>
      <c r="L190" s="4" t="s">
        <v>19</v>
      </c>
      <c r="M190" s="4" t="s">
        <v>20</v>
      </c>
      <c r="N190" s="4" t="s">
        <v>21</v>
      </c>
      <c r="O190" s="4" t="s">
        <v>22</v>
      </c>
      <c r="P190" s="4" t="s">
        <v>23</v>
      </c>
      <c r="Q190" s="71"/>
      <c r="R190" s="72"/>
      <c r="S190" s="73"/>
    </row>
    <row r="191" spans="1:19">
      <c r="A191" s="25">
        <v>1</v>
      </c>
      <c r="B191" s="26">
        <v>2</v>
      </c>
      <c r="C191" s="25">
        <v>3</v>
      </c>
      <c r="D191" s="25">
        <v>4</v>
      </c>
      <c r="E191" s="25">
        <v>5</v>
      </c>
      <c r="F191" s="25">
        <v>6</v>
      </c>
      <c r="G191" s="25">
        <v>7</v>
      </c>
      <c r="H191" s="25">
        <v>8</v>
      </c>
      <c r="I191" s="25">
        <v>9</v>
      </c>
      <c r="J191" s="25">
        <v>10</v>
      </c>
      <c r="K191" s="25">
        <v>11</v>
      </c>
      <c r="L191" s="25">
        <v>12</v>
      </c>
      <c r="M191" s="25">
        <v>13</v>
      </c>
      <c r="N191" s="25">
        <v>14</v>
      </c>
      <c r="O191" s="25">
        <v>15</v>
      </c>
      <c r="P191" s="25">
        <v>16</v>
      </c>
      <c r="Q191" s="25">
        <v>17</v>
      </c>
      <c r="R191" s="26">
        <v>18</v>
      </c>
      <c r="S191" s="27">
        <v>19</v>
      </c>
    </row>
    <row r="192" spans="1:19">
      <c r="A192" s="7" t="s">
        <v>24</v>
      </c>
      <c r="B192" s="28">
        <f>C192+D192</f>
        <v>57</v>
      </c>
      <c r="C192" s="29"/>
      <c r="D192" s="28">
        <f>E192+F192</f>
        <v>57</v>
      </c>
      <c r="E192" s="28">
        <f>G192+H192+M192</f>
        <v>57</v>
      </c>
      <c r="F192" s="30"/>
      <c r="G192" s="30"/>
      <c r="H192" s="28">
        <f>SUM(I192:L192)</f>
        <v>57</v>
      </c>
      <c r="I192" s="30">
        <v>12</v>
      </c>
      <c r="J192" s="30">
        <v>22</v>
      </c>
      <c r="K192" s="30">
        <v>22</v>
      </c>
      <c r="L192" s="30">
        <v>1</v>
      </c>
      <c r="M192" s="28">
        <f>N192+O192+P192</f>
        <v>0</v>
      </c>
      <c r="N192" s="30"/>
      <c r="O192" s="30"/>
      <c r="P192" s="30"/>
      <c r="Q192" s="31">
        <f t="shared" ref="Q192:Q209" si="40">(H192/D192)*100</f>
        <v>100</v>
      </c>
      <c r="R192" s="31">
        <f t="shared" ref="R192:R214" si="41">((J192+I192)/D192)*100</f>
        <v>59.649122807017541</v>
      </c>
      <c r="S192" s="32"/>
    </row>
    <row r="193" spans="1:19">
      <c r="A193" s="12" t="s">
        <v>25</v>
      </c>
      <c r="B193" s="28">
        <f t="shared" ref="B193:B214" si="42">C193+D193</f>
        <v>51</v>
      </c>
      <c r="C193" s="33"/>
      <c r="D193" s="28">
        <f t="shared" ref="D193:D213" si="43">E193+F193</f>
        <v>51</v>
      </c>
      <c r="E193" s="28">
        <f t="shared" ref="E193:E213" si="44">G193+H193+M193</f>
        <v>51</v>
      </c>
      <c r="F193" s="33"/>
      <c r="G193" s="33"/>
      <c r="H193" s="28">
        <f t="shared" ref="H193:H213" si="45">SUM(I193:L193)</f>
        <v>51</v>
      </c>
      <c r="I193" s="33">
        <v>15</v>
      </c>
      <c r="J193" s="33">
        <v>17</v>
      </c>
      <c r="K193" s="33">
        <v>16</v>
      </c>
      <c r="L193" s="33">
        <v>3</v>
      </c>
      <c r="M193" s="28">
        <f t="shared" ref="M193:M213" si="46">SUM(N193:P193)</f>
        <v>0</v>
      </c>
      <c r="N193" s="33"/>
      <c r="O193" s="33"/>
      <c r="P193" s="33"/>
      <c r="Q193" s="31">
        <f t="shared" si="40"/>
        <v>100</v>
      </c>
      <c r="R193" s="31">
        <f t="shared" si="41"/>
        <v>62.745098039215684</v>
      </c>
      <c r="S193" s="32"/>
    </row>
    <row r="194" spans="1:19">
      <c r="A194" s="12" t="s">
        <v>26</v>
      </c>
      <c r="B194" s="28">
        <f t="shared" si="42"/>
        <v>42</v>
      </c>
      <c r="C194" s="33"/>
      <c r="D194" s="28">
        <f t="shared" si="43"/>
        <v>42</v>
      </c>
      <c r="E194" s="28">
        <f t="shared" si="44"/>
        <v>42</v>
      </c>
      <c r="F194" s="33"/>
      <c r="G194" s="33"/>
      <c r="H194" s="28">
        <f t="shared" si="45"/>
        <v>41</v>
      </c>
      <c r="I194" s="33">
        <v>10</v>
      </c>
      <c r="J194" s="33">
        <v>21</v>
      </c>
      <c r="K194" s="33">
        <v>9</v>
      </c>
      <c r="L194" s="33">
        <v>1</v>
      </c>
      <c r="M194" s="28">
        <f t="shared" si="46"/>
        <v>1</v>
      </c>
      <c r="N194" s="33"/>
      <c r="O194" s="33"/>
      <c r="P194" s="33">
        <v>1</v>
      </c>
      <c r="Q194" s="31">
        <f t="shared" si="40"/>
        <v>97.61904761904762</v>
      </c>
      <c r="R194" s="31">
        <f t="shared" si="41"/>
        <v>73.80952380952381</v>
      </c>
      <c r="S194" s="32"/>
    </row>
    <row r="195" spans="1:19">
      <c r="A195" s="12" t="s">
        <v>58</v>
      </c>
      <c r="B195" s="28">
        <f t="shared" si="42"/>
        <v>99</v>
      </c>
      <c r="C195" s="33"/>
      <c r="D195" s="28">
        <f t="shared" si="43"/>
        <v>99</v>
      </c>
      <c r="E195" s="28">
        <f t="shared" si="44"/>
        <v>99</v>
      </c>
      <c r="F195" s="33"/>
      <c r="G195" s="33">
        <v>2</v>
      </c>
      <c r="H195" s="28">
        <f t="shared" si="45"/>
        <v>65</v>
      </c>
      <c r="I195" s="33">
        <v>20</v>
      </c>
      <c r="J195" s="33">
        <v>27</v>
      </c>
      <c r="K195" s="33">
        <v>15</v>
      </c>
      <c r="L195" s="33">
        <v>3</v>
      </c>
      <c r="M195" s="28">
        <f t="shared" si="46"/>
        <v>32</v>
      </c>
      <c r="N195" s="33">
        <v>15</v>
      </c>
      <c r="O195" s="33">
        <v>8</v>
      </c>
      <c r="P195" s="33">
        <v>9</v>
      </c>
      <c r="Q195" s="31">
        <f t="shared" si="40"/>
        <v>65.656565656565661</v>
      </c>
      <c r="R195" s="31">
        <f t="shared" si="41"/>
        <v>47.474747474747474</v>
      </c>
      <c r="S195" s="32"/>
    </row>
    <row r="196" spans="1:19" ht="21.75">
      <c r="A196" s="12" t="s">
        <v>27</v>
      </c>
      <c r="B196" s="28">
        <f t="shared" si="42"/>
        <v>83</v>
      </c>
      <c r="C196" s="33"/>
      <c r="D196" s="28">
        <f t="shared" si="43"/>
        <v>83</v>
      </c>
      <c r="E196" s="28">
        <f t="shared" si="44"/>
        <v>83</v>
      </c>
      <c r="F196" s="33"/>
      <c r="G196" s="33"/>
      <c r="H196" s="28">
        <f t="shared" si="45"/>
        <v>74</v>
      </c>
      <c r="I196" s="33">
        <v>14</v>
      </c>
      <c r="J196" s="33">
        <v>33</v>
      </c>
      <c r="K196" s="33">
        <v>25</v>
      </c>
      <c r="L196" s="33">
        <v>2</v>
      </c>
      <c r="M196" s="28">
        <f t="shared" si="46"/>
        <v>9</v>
      </c>
      <c r="N196" s="33">
        <v>4</v>
      </c>
      <c r="O196" s="33">
        <v>2</v>
      </c>
      <c r="P196" s="33">
        <v>3</v>
      </c>
      <c r="Q196" s="31">
        <f t="shared" si="40"/>
        <v>89.156626506024097</v>
      </c>
      <c r="R196" s="31">
        <f t="shared" si="41"/>
        <v>56.626506024096393</v>
      </c>
      <c r="S196" s="32"/>
    </row>
    <row r="197" spans="1:19">
      <c r="A197" s="12" t="s">
        <v>28</v>
      </c>
      <c r="B197" s="28">
        <f t="shared" si="42"/>
        <v>40</v>
      </c>
      <c r="C197" s="33"/>
      <c r="D197" s="28">
        <f t="shared" si="43"/>
        <v>40</v>
      </c>
      <c r="E197" s="28">
        <f t="shared" si="44"/>
        <v>40</v>
      </c>
      <c r="F197" s="33"/>
      <c r="G197" s="33"/>
      <c r="H197" s="28">
        <f t="shared" si="45"/>
        <v>40</v>
      </c>
      <c r="I197" s="33">
        <v>4</v>
      </c>
      <c r="J197" s="33">
        <v>9</v>
      </c>
      <c r="K197" s="33">
        <v>11</v>
      </c>
      <c r="L197" s="33">
        <v>16</v>
      </c>
      <c r="M197" s="28">
        <f t="shared" si="46"/>
        <v>0</v>
      </c>
      <c r="N197" s="33"/>
      <c r="O197" s="33"/>
      <c r="P197" s="33"/>
      <c r="Q197" s="31">
        <f t="shared" si="40"/>
        <v>100</v>
      </c>
      <c r="R197" s="31">
        <f t="shared" si="41"/>
        <v>32.5</v>
      </c>
      <c r="S197" s="32"/>
    </row>
    <row r="198" spans="1:19">
      <c r="A198" s="12" t="s">
        <v>29</v>
      </c>
      <c r="B198" s="28">
        <f t="shared" si="42"/>
        <v>92</v>
      </c>
      <c r="C198" s="33"/>
      <c r="D198" s="28">
        <f t="shared" si="43"/>
        <v>92</v>
      </c>
      <c r="E198" s="28">
        <f t="shared" si="44"/>
        <v>92</v>
      </c>
      <c r="F198" s="33"/>
      <c r="G198" s="33"/>
      <c r="H198" s="28">
        <f t="shared" si="45"/>
        <v>87</v>
      </c>
      <c r="I198" s="33">
        <v>9</v>
      </c>
      <c r="J198" s="33">
        <v>37</v>
      </c>
      <c r="K198" s="33">
        <v>41</v>
      </c>
      <c r="L198" s="33"/>
      <c r="M198" s="28">
        <f t="shared" si="46"/>
        <v>5</v>
      </c>
      <c r="N198" s="33"/>
      <c r="O198" s="33">
        <v>1</v>
      </c>
      <c r="P198" s="33">
        <v>4</v>
      </c>
      <c r="Q198" s="31">
        <f t="shared" si="40"/>
        <v>94.565217391304344</v>
      </c>
      <c r="R198" s="31">
        <f t="shared" si="41"/>
        <v>50</v>
      </c>
      <c r="S198" s="32"/>
    </row>
    <row r="199" spans="1:19">
      <c r="A199" s="12" t="s">
        <v>55</v>
      </c>
      <c r="B199" s="28">
        <f t="shared" si="42"/>
        <v>60</v>
      </c>
      <c r="C199" s="33"/>
      <c r="D199" s="28">
        <f t="shared" si="43"/>
        <v>60</v>
      </c>
      <c r="E199" s="28">
        <f t="shared" si="44"/>
        <v>60</v>
      </c>
      <c r="F199" s="33"/>
      <c r="G199" s="33">
        <v>3</v>
      </c>
      <c r="H199" s="28">
        <f t="shared" si="45"/>
        <v>57</v>
      </c>
      <c r="I199" s="33">
        <v>15</v>
      </c>
      <c r="J199" s="33">
        <v>22</v>
      </c>
      <c r="K199" s="33">
        <v>18</v>
      </c>
      <c r="L199" s="33">
        <v>2</v>
      </c>
      <c r="M199" s="28">
        <f t="shared" si="46"/>
        <v>0</v>
      </c>
      <c r="N199" s="33"/>
      <c r="O199" s="33"/>
      <c r="P199" s="33"/>
      <c r="Q199" s="31">
        <f t="shared" si="40"/>
        <v>95</v>
      </c>
      <c r="R199" s="31">
        <f t="shared" si="41"/>
        <v>61.666666666666671</v>
      </c>
      <c r="S199" s="32"/>
    </row>
    <row r="200" spans="1:19">
      <c r="A200" s="12" t="s">
        <v>30</v>
      </c>
      <c r="B200" s="28">
        <f t="shared" si="42"/>
        <v>46</v>
      </c>
      <c r="C200" s="33"/>
      <c r="D200" s="28">
        <f t="shared" si="43"/>
        <v>46</v>
      </c>
      <c r="E200" s="28">
        <f t="shared" si="44"/>
        <v>46</v>
      </c>
      <c r="F200" s="33"/>
      <c r="G200" s="33"/>
      <c r="H200" s="28">
        <f t="shared" si="45"/>
        <v>40</v>
      </c>
      <c r="I200" s="33">
        <v>1</v>
      </c>
      <c r="J200" s="33">
        <v>7</v>
      </c>
      <c r="K200" s="33">
        <v>26</v>
      </c>
      <c r="L200" s="33">
        <v>6</v>
      </c>
      <c r="M200" s="28">
        <f t="shared" si="46"/>
        <v>6</v>
      </c>
      <c r="N200" s="33">
        <v>3</v>
      </c>
      <c r="O200" s="33"/>
      <c r="P200" s="33">
        <v>3</v>
      </c>
      <c r="Q200" s="31">
        <f>(H200/D200)*100</f>
        <v>86.956521739130437</v>
      </c>
      <c r="R200" s="31">
        <f>((J200+I200)/D200)*100</f>
        <v>17.391304347826086</v>
      </c>
      <c r="S200" s="32"/>
    </row>
    <row r="201" spans="1:19">
      <c r="A201" s="12" t="s">
        <v>31</v>
      </c>
      <c r="B201" s="28">
        <f t="shared" si="42"/>
        <v>45</v>
      </c>
      <c r="C201" s="33"/>
      <c r="D201" s="28">
        <f t="shared" si="43"/>
        <v>45</v>
      </c>
      <c r="E201" s="28">
        <f t="shared" si="44"/>
        <v>45</v>
      </c>
      <c r="F201" s="33"/>
      <c r="G201" s="33"/>
      <c r="H201" s="28">
        <f t="shared" si="45"/>
        <v>45</v>
      </c>
      <c r="I201" s="33">
        <v>7</v>
      </c>
      <c r="J201" s="33">
        <v>21</v>
      </c>
      <c r="K201" s="33">
        <v>16</v>
      </c>
      <c r="L201" s="33">
        <v>1</v>
      </c>
      <c r="M201" s="28">
        <f t="shared" si="46"/>
        <v>0</v>
      </c>
      <c r="N201" s="33"/>
      <c r="O201" s="33"/>
      <c r="P201" s="33"/>
      <c r="Q201" s="31">
        <f t="shared" si="40"/>
        <v>100</v>
      </c>
      <c r="R201" s="31">
        <f t="shared" si="41"/>
        <v>62.222222222222221</v>
      </c>
      <c r="S201" s="32"/>
    </row>
    <row r="202" spans="1:19">
      <c r="A202" s="12" t="s">
        <v>32</v>
      </c>
      <c r="B202" s="28">
        <f t="shared" si="42"/>
        <v>74</v>
      </c>
      <c r="C202" s="33"/>
      <c r="D202" s="28">
        <f t="shared" si="43"/>
        <v>74</v>
      </c>
      <c r="E202" s="28">
        <f t="shared" si="44"/>
        <v>73</v>
      </c>
      <c r="F202" s="33">
        <v>1</v>
      </c>
      <c r="G202" s="33"/>
      <c r="H202" s="28">
        <f t="shared" si="45"/>
        <v>73</v>
      </c>
      <c r="I202" s="33">
        <v>23</v>
      </c>
      <c r="J202" s="33">
        <v>32</v>
      </c>
      <c r="K202" s="33">
        <v>18</v>
      </c>
      <c r="L202" s="33"/>
      <c r="M202" s="28">
        <f t="shared" si="46"/>
        <v>0</v>
      </c>
      <c r="N202" s="33"/>
      <c r="O202" s="33"/>
      <c r="P202" s="33"/>
      <c r="Q202" s="31">
        <f t="shared" si="40"/>
        <v>98.648648648648646</v>
      </c>
      <c r="R202" s="31">
        <f t="shared" si="41"/>
        <v>74.324324324324323</v>
      </c>
      <c r="S202" s="32"/>
    </row>
    <row r="203" spans="1:19">
      <c r="A203" s="12" t="s">
        <v>33</v>
      </c>
      <c r="B203" s="28">
        <f t="shared" si="42"/>
        <v>184</v>
      </c>
      <c r="C203" s="33"/>
      <c r="D203" s="28">
        <f t="shared" si="43"/>
        <v>184</v>
      </c>
      <c r="E203" s="28">
        <f t="shared" si="44"/>
        <v>184</v>
      </c>
      <c r="F203" s="33"/>
      <c r="G203" s="33"/>
      <c r="H203" s="28">
        <f t="shared" si="45"/>
        <v>177</v>
      </c>
      <c r="I203" s="33">
        <v>16</v>
      </c>
      <c r="J203" s="33">
        <v>61</v>
      </c>
      <c r="K203" s="33">
        <v>69</v>
      </c>
      <c r="L203" s="33">
        <v>31</v>
      </c>
      <c r="M203" s="28">
        <f t="shared" si="46"/>
        <v>7</v>
      </c>
      <c r="N203" s="33">
        <v>5</v>
      </c>
      <c r="O203" s="33">
        <v>2</v>
      </c>
      <c r="P203" s="33"/>
      <c r="Q203" s="31">
        <f t="shared" si="40"/>
        <v>96.195652173913047</v>
      </c>
      <c r="R203" s="31">
        <f t="shared" si="41"/>
        <v>41.847826086956523</v>
      </c>
      <c r="S203" s="32"/>
    </row>
    <row r="204" spans="1:19" ht="12.75" customHeight="1">
      <c r="A204" s="12" t="s">
        <v>34</v>
      </c>
      <c r="B204" s="28">
        <f t="shared" si="42"/>
        <v>42</v>
      </c>
      <c r="C204" s="33"/>
      <c r="D204" s="28">
        <f t="shared" si="43"/>
        <v>42</v>
      </c>
      <c r="E204" s="28">
        <f t="shared" si="44"/>
        <v>42</v>
      </c>
      <c r="F204" s="33"/>
      <c r="G204" s="33"/>
      <c r="H204" s="28">
        <f t="shared" si="45"/>
        <v>23</v>
      </c>
      <c r="I204" s="33">
        <v>15</v>
      </c>
      <c r="J204" s="33">
        <v>5</v>
      </c>
      <c r="K204" s="33">
        <v>3</v>
      </c>
      <c r="L204" s="33"/>
      <c r="M204" s="28">
        <f t="shared" si="46"/>
        <v>19</v>
      </c>
      <c r="N204" s="33">
        <v>2</v>
      </c>
      <c r="O204" s="33">
        <v>4</v>
      </c>
      <c r="P204" s="33">
        <v>13</v>
      </c>
      <c r="Q204" s="31">
        <f t="shared" si="40"/>
        <v>54.761904761904766</v>
      </c>
      <c r="R204" s="31">
        <f t="shared" si="41"/>
        <v>47.619047619047613</v>
      </c>
      <c r="S204" s="32"/>
    </row>
    <row r="205" spans="1:19" ht="21.75" customHeight="1">
      <c r="A205" s="12" t="s">
        <v>59</v>
      </c>
      <c r="B205" s="28">
        <f t="shared" si="42"/>
        <v>31</v>
      </c>
      <c r="C205" s="33"/>
      <c r="D205" s="28">
        <f t="shared" si="43"/>
        <v>31</v>
      </c>
      <c r="E205" s="28">
        <f t="shared" si="44"/>
        <v>29</v>
      </c>
      <c r="F205" s="33">
        <v>2</v>
      </c>
      <c r="G205" s="33"/>
      <c r="H205" s="28">
        <f t="shared" si="45"/>
        <v>27</v>
      </c>
      <c r="I205" s="33">
        <v>7</v>
      </c>
      <c r="J205" s="33">
        <v>9</v>
      </c>
      <c r="K205" s="33">
        <v>11</v>
      </c>
      <c r="L205" s="33"/>
      <c r="M205" s="28">
        <f t="shared" si="46"/>
        <v>2</v>
      </c>
      <c r="N205" s="33"/>
      <c r="O205" s="33">
        <v>1</v>
      </c>
      <c r="P205" s="33">
        <v>1</v>
      </c>
      <c r="Q205" s="31">
        <f t="shared" si="40"/>
        <v>87.096774193548384</v>
      </c>
      <c r="R205" s="31">
        <f t="shared" si="41"/>
        <v>51.612903225806448</v>
      </c>
      <c r="S205" s="32"/>
    </row>
    <row r="206" spans="1:19" ht="21.75" customHeight="1">
      <c r="A206" s="51" t="s">
        <v>35</v>
      </c>
      <c r="B206" s="28">
        <f t="shared" si="42"/>
        <v>99</v>
      </c>
      <c r="C206" s="33"/>
      <c r="D206" s="28">
        <f t="shared" si="43"/>
        <v>99</v>
      </c>
      <c r="E206" s="28">
        <f t="shared" si="44"/>
        <v>99</v>
      </c>
      <c r="F206" s="33"/>
      <c r="G206" s="33"/>
      <c r="H206" s="28">
        <f t="shared" si="45"/>
        <v>94</v>
      </c>
      <c r="I206" s="33">
        <v>5</v>
      </c>
      <c r="J206" s="33">
        <v>27</v>
      </c>
      <c r="K206" s="33">
        <v>61</v>
      </c>
      <c r="L206" s="33">
        <v>1</v>
      </c>
      <c r="M206" s="28">
        <f t="shared" si="46"/>
        <v>5</v>
      </c>
      <c r="N206" s="33">
        <v>3</v>
      </c>
      <c r="O206" s="33">
        <v>1</v>
      </c>
      <c r="P206" s="33">
        <v>1</v>
      </c>
      <c r="Q206" s="31">
        <f t="shared" si="40"/>
        <v>94.949494949494948</v>
      </c>
      <c r="R206" s="31">
        <f t="shared" si="41"/>
        <v>32.323232323232325</v>
      </c>
      <c r="S206" s="32"/>
    </row>
    <row r="207" spans="1:19">
      <c r="A207" s="12" t="s">
        <v>36</v>
      </c>
      <c r="B207" s="28">
        <f t="shared" si="42"/>
        <v>76</v>
      </c>
      <c r="C207" s="33"/>
      <c r="D207" s="28">
        <f t="shared" si="43"/>
        <v>76</v>
      </c>
      <c r="E207" s="28">
        <f t="shared" si="44"/>
        <v>76</v>
      </c>
      <c r="F207" s="33"/>
      <c r="G207" s="33"/>
      <c r="H207" s="28">
        <f t="shared" si="45"/>
        <v>76</v>
      </c>
      <c r="I207" s="33">
        <v>23</v>
      </c>
      <c r="J207" s="33">
        <v>25</v>
      </c>
      <c r="K207" s="33">
        <v>25</v>
      </c>
      <c r="L207" s="33">
        <v>3</v>
      </c>
      <c r="M207" s="28">
        <f t="shared" si="46"/>
        <v>0</v>
      </c>
      <c r="N207" s="33"/>
      <c r="O207" s="33"/>
      <c r="P207" s="33"/>
      <c r="Q207" s="31">
        <f t="shared" si="40"/>
        <v>100</v>
      </c>
      <c r="R207" s="31">
        <f t="shared" si="41"/>
        <v>63.157894736842103</v>
      </c>
      <c r="S207" s="32"/>
    </row>
    <row r="208" spans="1:19" ht="21.75">
      <c r="A208" s="12" t="s">
        <v>61</v>
      </c>
      <c r="B208" s="28">
        <f t="shared" si="42"/>
        <v>36</v>
      </c>
      <c r="C208" s="33"/>
      <c r="D208" s="28">
        <f t="shared" si="43"/>
        <v>36</v>
      </c>
      <c r="E208" s="28">
        <f t="shared" si="44"/>
        <v>36</v>
      </c>
      <c r="F208" s="33"/>
      <c r="G208" s="33"/>
      <c r="H208" s="28">
        <f t="shared" si="45"/>
        <v>31</v>
      </c>
      <c r="I208" s="33"/>
      <c r="J208" s="33">
        <v>15</v>
      </c>
      <c r="K208" s="33">
        <v>8</v>
      </c>
      <c r="L208" s="33">
        <v>8</v>
      </c>
      <c r="M208" s="28">
        <f t="shared" si="46"/>
        <v>5</v>
      </c>
      <c r="N208" s="33">
        <v>2</v>
      </c>
      <c r="O208" s="33"/>
      <c r="P208" s="33">
        <v>3</v>
      </c>
      <c r="Q208" s="31">
        <f t="shared" si="40"/>
        <v>86.111111111111114</v>
      </c>
      <c r="R208" s="31">
        <f t="shared" si="41"/>
        <v>41.666666666666671</v>
      </c>
      <c r="S208" s="32"/>
    </row>
    <row r="209" spans="1:19">
      <c r="A209" s="12" t="s">
        <v>38</v>
      </c>
      <c r="B209" s="28">
        <f t="shared" si="42"/>
        <v>131</v>
      </c>
      <c r="C209" s="33"/>
      <c r="D209" s="28">
        <f t="shared" si="43"/>
        <v>131</v>
      </c>
      <c r="E209" s="28">
        <f t="shared" si="44"/>
        <v>128</v>
      </c>
      <c r="F209" s="33">
        <v>3</v>
      </c>
      <c r="G209" s="33"/>
      <c r="H209" s="28">
        <f t="shared" si="45"/>
        <v>128</v>
      </c>
      <c r="I209" s="33">
        <v>46</v>
      </c>
      <c r="J209" s="33">
        <v>46</v>
      </c>
      <c r="K209" s="33">
        <v>36</v>
      </c>
      <c r="L209" s="33"/>
      <c r="M209" s="28">
        <f t="shared" si="46"/>
        <v>0</v>
      </c>
      <c r="N209" s="33"/>
      <c r="O209" s="33"/>
      <c r="P209" s="33"/>
      <c r="Q209" s="31">
        <f t="shared" si="40"/>
        <v>97.70992366412213</v>
      </c>
      <c r="R209" s="31">
        <f t="shared" si="41"/>
        <v>70.229007633587784</v>
      </c>
      <c r="S209" s="32"/>
    </row>
    <row r="210" spans="1:19">
      <c r="A210" s="12" t="s">
        <v>39</v>
      </c>
      <c r="B210" s="28">
        <f t="shared" si="42"/>
        <v>82</v>
      </c>
      <c r="C210" s="33"/>
      <c r="D210" s="28">
        <f t="shared" si="43"/>
        <v>82</v>
      </c>
      <c r="E210" s="28">
        <f t="shared" si="44"/>
        <v>82</v>
      </c>
      <c r="F210" s="33"/>
      <c r="G210" s="33"/>
      <c r="H210" s="28">
        <f t="shared" si="45"/>
        <v>72</v>
      </c>
      <c r="I210" s="33">
        <v>6</v>
      </c>
      <c r="J210" s="33">
        <v>22</v>
      </c>
      <c r="K210" s="33">
        <v>36</v>
      </c>
      <c r="L210" s="33">
        <v>8</v>
      </c>
      <c r="M210" s="28">
        <f t="shared" si="46"/>
        <v>10</v>
      </c>
      <c r="N210" s="33">
        <v>10</v>
      </c>
      <c r="O210" s="33"/>
      <c r="P210" s="33"/>
      <c r="Q210" s="31">
        <f>(H210/D210)*100</f>
        <v>87.804878048780495</v>
      </c>
      <c r="R210" s="31">
        <f t="shared" si="41"/>
        <v>34.146341463414636</v>
      </c>
      <c r="S210" s="32"/>
    </row>
    <row r="211" spans="1:19">
      <c r="A211" s="12" t="s">
        <v>40</v>
      </c>
      <c r="B211" s="28">
        <f t="shared" si="42"/>
        <v>56</v>
      </c>
      <c r="C211" s="33"/>
      <c r="D211" s="28">
        <f t="shared" si="43"/>
        <v>56</v>
      </c>
      <c r="E211" s="28">
        <f t="shared" si="44"/>
        <v>56</v>
      </c>
      <c r="F211" s="33"/>
      <c r="G211" s="33"/>
      <c r="H211" s="28">
        <f t="shared" si="45"/>
        <v>56</v>
      </c>
      <c r="I211" s="33">
        <v>11</v>
      </c>
      <c r="J211" s="33">
        <v>29</v>
      </c>
      <c r="K211" s="33">
        <v>16</v>
      </c>
      <c r="L211" s="33"/>
      <c r="M211" s="28">
        <f t="shared" si="46"/>
        <v>0</v>
      </c>
      <c r="N211" s="33"/>
      <c r="O211" s="33"/>
      <c r="P211" s="33"/>
      <c r="Q211" s="31">
        <f t="shared" ref="Q211:Q214" si="47">(H211/D211)*100</f>
        <v>100</v>
      </c>
      <c r="R211" s="31">
        <f t="shared" si="41"/>
        <v>71.428571428571431</v>
      </c>
      <c r="S211" s="32"/>
    </row>
    <row r="212" spans="1:19">
      <c r="A212" s="12" t="s">
        <v>41</v>
      </c>
      <c r="B212" s="28">
        <f t="shared" si="42"/>
        <v>71</v>
      </c>
      <c r="C212" s="33"/>
      <c r="D212" s="28">
        <f t="shared" si="43"/>
        <v>71</v>
      </c>
      <c r="E212" s="28">
        <f t="shared" si="44"/>
        <v>71</v>
      </c>
      <c r="F212" s="33"/>
      <c r="G212" s="33"/>
      <c r="H212" s="28">
        <f t="shared" si="45"/>
        <v>66</v>
      </c>
      <c r="I212" s="33">
        <v>13</v>
      </c>
      <c r="J212" s="33">
        <v>14</v>
      </c>
      <c r="K212" s="33">
        <v>35</v>
      </c>
      <c r="L212" s="33">
        <v>4</v>
      </c>
      <c r="M212" s="28">
        <f t="shared" si="46"/>
        <v>5</v>
      </c>
      <c r="N212" s="33">
        <v>2</v>
      </c>
      <c r="O212" s="33">
        <v>3</v>
      </c>
      <c r="P212" s="33"/>
      <c r="Q212" s="31">
        <f t="shared" si="47"/>
        <v>92.957746478873233</v>
      </c>
      <c r="R212" s="31">
        <f t="shared" si="41"/>
        <v>38.028169014084504</v>
      </c>
      <c r="S212" s="32"/>
    </row>
    <row r="213" spans="1:19">
      <c r="A213" s="12" t="s">
        <v>57</v>
      </c>
      <c r="B213" s="28">
        <f t="shared" si="42"/>
        <v>23</v>
      </c>
      <c r="C213" s="33"/>
      <c r="D213" s="28">
        <f t="shared" si="43"/>
        <v>23</v>
      </c>
      <c r="E213" s="28">
        <f t="shared" si="44"/>
        <v>22</v>
      </c>
      <c r="F213" s="33">
        <v>1</v>
      </c>
      <c r="G213" s="33"/>
      <c r="H213" s="28">
        <f t="shared" si="45"/>
        <v>22</v>
      </c>
      <c r="I213" s="33">
        <v>5</v>
      </c>
      <c r="J213" s="33">
        <v>10</v>
      </c>
      <c r="K213" s="33">
        <v>7</v>
      </c>
      <c r="L213" s="33"/>
      <c r="M213" s="28">
        <f t="shared" si="46"/>
        <v>0</v>
      </c>
      <c r="N213" s="33"/>
      <c r="O213" s="33"/>
      <c r="P213" s="33"/>
      <c r="Q213" s="31">
        <f t="shared" si="47"/>
        <v>95.652173913043484</v>
      </c>
      <c r="R213" s="31">
        <f t="shared" si="41"/>
        <v>65.217391304347828</v>
      </c>
      <c r="S213" s="32"/>
    </row>
    <row r="214" spans="1:19">
      <c r="A214" s="36" t="s">
        <v>42</v>
      </c>
      <c r="B214" s="37">
        <f t="shared" si="42"/>
        <v>1520</v>
      </c>
      <c r="C214" s="38">
        <f t="shared" ref="C214" si="48">SUM(C192:C212)</f>
        <v>0</v>
      </c>
      <c r="D214" s="38">
        <f>E214+F214</f>
        <v>1520</v>
      </c>
      <c r="E214" s="38">
        <f>G214+H214+M214</f>
        <v>1513</v>
      </c>
      <c r="F214" s="38">
        <f>SUM(F192:F213)</f>
        <v>7</v>
      </c>
      <c r="G214" s="38">
        <f>SUM(G192:G213)</f>
        <v>5</v>
      </c>
      <c r="H214" s="38">
        <f>I214+J214+K214+L214</f>
        <v>1402</v>
      </c>
      <c r="I214" s="38">
        <f>SUM(I192:I213)</f>
        <v>277</v>
      </c>
      <c r="J214" s="38">
        <f>SUM(J192:J213)</f>
        <v>511</v>
      </c>
      <c r="K214" s="38">
        <f>SUM(K192:K213)</f>
        <v>524</v>
      </c>
      <c r="L214" s="38">
        <f>SUM(L192:L213)</f>
        <v>90</v>
      </c>
      <c r="M214" s="38">
        <f>N214+O214+P214</f>
        <v>106</v>
      </c>
      <c r="N214" s="38">
        <f>SUM(N192:N213)</f>
        <v>46</v>
      </c>
      <c r="O214" s="38">
        <f>SUM(O192:O213)</f>
        <v>22</v>
      </c>
      <c r="P214" s="38">
        <f>SUM(P192:P213)</f>
        <v>38</v>
      </c>
      <c r="Q214" s="39">
        <f t="shared" si="47"/>
        <v>92.236842105263165</v>
      </c>
      <c r="R214" s="39">
        <f t="shared" si="41"/>
        <v>51.84210526315789</v>
      </c>
      <c r="S214" s="32"/>
    </row>
    <row r="215" spans="1:19">
      <c r="A215" s="40" t="s">
        <v>43</v>
      </c>
      <c r="B215" s="41"/>
      <c r="C215" s="41"/>
      <c r="D215" s="46">
        <f>(D214/B214)*100</f>
        <v>100</v>
      </c>
      <c r="E215" s="42">
        <f>(E214/D214)*100</f>
        <v>99.53947368421052</v>
      </c>
      <c r="F215" s="42">
        <f>(F214/D214)*100</f>
        <v>0.46052631578947362</v>
      </c>
      <c r="G215" s="42">
        <f>(G214/D214)*100</f>
        <v>0.3289473684210526</v>
      </c>
      <c r="H215" s="42">
        <f>(H214/D214)*100</f>
        <v>92.236842105263165</v>
      </c>
      <c r="I215" s="42">
        <f>(I214/D214)*100</f>
        <v>18.223684210526319</v>
      </c>
      <c r="J215" s="42">
        <f>(J214/D214)*100</f>
        <v>33.618421052631582</v>
      </c>
      <c r="K215" s="42">
        <f>(K214/D214)*100</f>
        <v>34.473684210526315</v>
      </c>
      <c r="L215" s="42">
        <f>(L214/D214)*100</f>
        <v>5.9210526315789469</v>
      </c>
      <c r="M215" s="42">
        <f>(M214/D214)*100</f>
        <v>6.973684210526315</v>
      </c>
      <c r="N215" s="42">
        <f>(N214/D214)*100</f>
        <v>3.0263157894736841</v>
      </c>
      <c r="O215" s="42">
        <f>(O214/D214)*100</f>
        <v>1.4473684210526316</v>
      </c>
      <c r="P215" s="42">
        <f>(P214/D214)*100</f>
        <v>2.5</v>
      </c>
      <c r="Q215" s="43"/>
      <c r="R215" s="43"/>
      <c r="S215" s="32"/>
    </row>
    <row r="216" spans="1:19">
      <c r="A216" s="2"/>
      <c r="B216" s="69" t="s">
        <v>44</v>
      </c>
      <c r="C216" s="69"/>
      <c r="D216" s="69"/>
      <c r="E216" s="69"/>
      <c r="F216" s="2"/>
      <c r="G216" s="2"/>
      <c r="H216" s="2"/>
      <c r="I216" s="2"/>
      <c r="J216" s="2"/>
      <c r="K216" s="69" t="s">
        <v>54</v>
      </c>
      <c r="L216" s="69"/>
      <c r="M216" s="69"/>
      <c r="N216" s="69"/>
      <c r="O216" s="2"/>
      <c r="P216" s="2"/>
      <c r="Q216" s="2"/>
      <c r="R216" s="2"/>
      <c r="S216" s="2"/>
    </row>
    <row r="217" spans="1:19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</row>
    <row r="218" spans="1:19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</row>
    <row r="219" spans="1:19">
      <c r="A219" s="81" t="s">
        <v>0</v>
      </c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spans="1:19">
      <c r="A220" s="78" t="s">
        <v>53</v>
      </c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</row>
    <row r="221" spans="1:19" ht="15" customHeight="1">
      <c r="A221" s="80" t="s">
        <v>70</v>
      </c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</row>
    <row r="222" spans="1:19">
      <c r="A222" s="69" t="s">
        <v>1</v>
      </c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</row>
    <row r="223" spans="1:19">
      <c r="A223" s="2"/>
      <c r="B223" s="69" t="s">
        <v>72</v>
      </c>
      <c r="C223" s="69"/>
      <c r="D223" s="69"/>
      <c r="E223" s="79"/>
      <c r="F223" s="79"/>
      <c r="G223" s="79"/>
      <c r="H223" s="79"/>
      <c r="I223" s="79"/>
      <c r="J223" s="79"/>
      <c r="K223" s="79"/>
      <c r="L223" s="79"/>
      <c r="M223" s="79"/>
      <c r="N223" s="78" t="s">
        <v>71</v>
      </c>
      <c r="O223" s="69"/>
      <c r="P223" s="69"/>
      <c r="Q223" s="69"/>
      <c r="R223" s="69"/>
      <c r="S223" s="2"/>
    </row>
    <row r="224" spans="1:19">
      <c r="A224" s="78" t="s">
        <v>52</v>
      </c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</row>
    <row r="225" spans="1:1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>
      <c r="A226" s="70" t="s">
        <v>3</v>
      </c>
      <c r="B226" s="70" t="s">
        <v>4</v>
      </c>
      <c r="C226" s="70" t="s">
        <v>5</v>
      </c>
      <c r="D226" s="70" t="s">
        <v>6</v>
      </c>
      <c r="E226" s="70" t="s">
        <v>7</v>
      </c>
      <c r="F226" s="74" t="s">
        <v>8</v>
      </c>
      <c r="G226" s="74" t="s">
        <v>9</v>
      </c>
      <c r="H226" s="70" t="s">
        <v>10</v>
      </c>
      <c r="I226" s="70"/>
      <c r="J226" s="70"/>
      <c r="K226" s="70"/>
      <c r="L226" s="70"/>
      <c r="M226" s="75" t="s">
        <v>11</v>
      </c>
      <c r="N226" s="76"/>
      <c r="O226" s="76"/>
      <c r="P226" s="77"/>
      <c r="Q226" s="70" t="s">
        <v>12</v>
      </c>
      <c r="R226" s="70" t="s">
        <v>13</v>
      </c>
      <c r="S226" s="73" t="s">
        <v>14</v>
      </c>
    </row>
    <row r="227" spans="1:19" ht="52.5">
      <c r="A227" s="70"/>
      <c r="B227" s="72"/>
      <c r="C227" s="70"/>
      <c r="D227" s="70"/>
      <c r="E227" s="70"/>
      <c r="F227" s="74"/>
      <c r="G227" s="74"/>
      <c r="H227" s="4" t="s">
        <v>15</v>
      </c>
      <c r="I227" s="4" t="s">
        <v>16</v>
      </c>
      <c r="J227" s="4" t="s">
        <v>17</v>
      </c>
      <c r="K227" s="4" t="s">
        <v>18</v>
      </c>
      <c r="L227" s="4" t="s">
        <v>19</v>
      </c>
      <c r="M227" s="4" t="s">
        <v>20</v>
      </c>
      <c r="N227" s="4" t="s">
        <v>21</v>
      </c>
      <c r="O227" s="4" t="s">
        <v>22</v>
      </c>
      <c r="P227" s="4" t="s">
        <v>23</v>
      </c>
      <c r="Q227" s="71"/>
      <c r="R227" s="72"/>
      <c r="S227" s="73"/>
    </row>
    <row r="228" spans="1:19">
      <c r="A228" s="25">
        <v>1</v>
      </c>
      <c r="B228" s="26">
        <v>2</v>
      </c>
      <c r="C228" s="25">
        <v>3</v>
      </c>
      <c r="D228" s="25">
        <v>4</v>
      </c>
      <c r="E228" s="25">
        <v>5</v>
      </c>
      <c r="F228" s="25">
        <v>6</v>
      </c>
      <c r="G228" s="25">
        <v>7</v>
      </c>
      <c r="H228" s="25">
        <v>8</v>
      </c>
      <c r="I228" s="25">
        <v>9</v>
      </c>
      <c r="J228" s="25">
        <v>10</v>
      </c>
      <c r="K228" s="25">
        <v>11</v>
      </c>
      <c r="L228" s="25">
        <v>12</v>
      </c>
      <c r="M228" s="25">
        <v>13</v>
      </c>
      <c r="N228" s="25">
        <v>14</v>
      </c>
      <c r="O228" s="25">
        <v>15</v>
      </c>
      <c r="P228" s="25">
        <v>16</v>
      </c>
      <c r="Q228" s="25">
        <v>17</v>
      </c>
      <c r="R228" s="26">
        <v>18</v>
      </c>
      <c r="S228" s="27">
        <v>19</v>
      </c>
    </row>
    <row r="229" spans="1:19">
      <c r="A229" s="48" t="s">
        <v>46</v>
      </c>
      <c r="B229" s="28">
        <f>C229+D229</f>
        <v>2033</v>
      </c>
      <c r="C229" s="33">
        <v>2</v>
      </c>
      <c r="D229" s="28">
        <f>E229+F229</f>
        <v>2031</v>
      </c>
      <c r="E229" s="28">
        <f>G229+H229+M229</f>
        <v>1990</v>
      </c>
      <c r="F229" s="33">
        <v>41</v>
      </c>
      <c r="G229" s="33">
        <v>2</v>
      </c>
      <c r="H229" s="28">
        <f>SUM(I229:L229)</f>
        <v>1867</v>
      </c>
      <c r="I229" s="33">
        <v>68</v>
      </c>
      <c r="J229" s="33">
        <v>504</v>
      </c>
      <c r="K229" s="33">
        <v>984</v>
      </c>
      <c r="L229" s="33">
        <v>311</v>
      </c>
      <c r="M229" s="28">
        <f t="shared" ref="M229:M234" si="49">SUM(N229:P229)</f>
        <v>121</v>
      </c>
      <c r="N229" s="33">
        <v>77</v>
      </c>
      <c r="O229" s="33">
        <v>21</v>
      </c>
      <c r="P229" s="33">
        <v>23</v>
      </c>
      <c r="Q229" s="31">
        <f t="shared" ref="Q229:Q234" si="50">(H229/D229)*100</f>
        <v>91.925160019694729</v>
      </c>
      <c r="R229" s="31">
        <f t="shared" ref="R229:R234" si="51">((J229+I229)/D229)*100</f>
        <v>28.16346627277203</v>
      </c>
      <c r="S229" s="32"/>
    </row>
    <row r="230" spans="1:19">
      <c r="A230" s="49" t="s">
        <v>48</v>
      </c>
      <c r="B230" s="28">
        <f t="shared" ref="B230:B234" si="52">C230+D230</f>
        <v>2064</v>
      </c>
      <c r="C230" s="33">
        <v>3</v>
      </c>
      <c r="D230" s="28">
        <f>E230+F230</f>
        <v>2061</v>
      </c>
      <c r="E230" s="28">
        <f>G230+H230+M230</f>
        <v>2046</v>
      </c>
      <c r="F230" s="33">
        <v>15</v>
      </c>
      <c r="G230" s="33">
        <v>9</v>
      </c>
      <c r="H230" s="28">
        <f>SUM(I230:L230)</f>
        <v>1843</v>
      </c>
      <c r="I230" s="33">
        <v>112</v>
      </c>
      <c r="J230" s="33">
        <v>514</v>
      </c>
      <c r="K230" s="33">
        <v>970</v>
      </c>
      <c r="L230" s="33">
        <v>247</v>
      </c>
      <c r="M230" s="28">
        <f t="shared" si="49"/>
        <v>194</v>
      </c>
      <c r="N230" s="33">
        <v>103</v>
      </c>
      <c r="O230" s="33">
        <v>41</v>
      </c>
      <c r="P230" s="33">
        <v>50</v>
      </c>
      <c r="Q230" s="31">
        <f t="shared" si="50"/>
        <v>89.422610383309078</v>
      </c>
      <c r="R230" s="31">
        <f t="shared" si="51"/>
        <v>30.373605046094127</v>
      </c>
      <c r="S230" s="13"/>
    </row>
    <row r="231" spans="1:19">
      <c r="A231" s="49" t="s">
        <v>49</v>
      </c>
      <c r="B231" s="28">
        <f t="shared" si="52"/>
        <v>1722</v>
      </c>
      <c r="C231" s="33">
        <v>2</v>
      </c>
      <c r="D231" s="28">
        <f>E231+F231</f>
        <v>1720</v>
      </c>
      <c r="E231" s="28">
        <f>G231+H231+M231</f>
        <v>1685</v>
      </c>
      <c r="F231" s="33">
        <v>35</v>
      </c>
      <c r="G231" s="33">
        <v>4</v>
      </c>
      <c r="H231" s="28">
        <f>SUM(I231:L231)</f>
        <v>1558</v>
      </c>
      <c r="I231" s="33">
        <v>187</v>
      </c>
      <c r="J231" s="33">
        <v>513</v>
      </c>
      <c r="K231" s="33">
        <v>586</v>
      </c>
      <c r="L231" s="33">
        <v>272</v>
      </c>
      <c r="M231" s="28">
        <f t="shared" si="49"/>
        <v>123</v>
      </c>
      <c r="N231" s="33">
        <v>59</v>
      </c>
      <c r="O231" s="33">
        <v>44</v>
      </c>
      <c r="P231" s="33">
        <v>20</v>
      </c>
      <c r="Q231" s="31">
        <f t="shared" si="50"/>
        <v>90.581395348837219</v>
      </c>
      <c r="R231" s="31">
        <f t="shared" si="51"/>
        <v>40.697674418604649</v>
      </c>
      <c r="S231" s="32"/>
    </row>
    <row r="232" spans="1:19">
      <c r="A232" s="49" t="s">
        <v>50</v>
      </c>
      <c r="B232" s="28">
        <f t="shared" si="52"/>
        <v>1540</v>
      </c>
      <c r="C232" s="33">
        <v>6</v>
      </c>
      <c r="D232" s="28">
        <f>E232+F232</f>
        <v>1534</v>
      </c>
      <c r="E232" s="28">
        <f>G232+H232+M232</f>
        <v>1523</v>
      </c>
      <c r="F232" s="33">
        <v>11</v>
      </c>
      <c r="G232" s="33">
        <v>7</v>
      </c>
      <c r="H232" s="28">
        <f>SUM(I232:L232)</f>
        <v>1407</v>
      </c>
      <c r="I232" s="33">
        <v>194</v>
      </c>
      <c r="J232" s="33">
        <v>521</v>
      </c>
      <c r="K232" s="33">
        <v>540</v>
      </c>
      <c r="L232" s="33">
        <v>152</v>
      </c>
      <c r="M232" s="28">
        <f t="shared" si="49"/>
        <v>109</v>
      </c>
      <c r="N232" s="33">
        <v>46</v>
      </c>
      <c r="O232" s="33">
        <v>23</v>
      </c>
      <c r="P232" s="33">
        <v>40</v>
      </c>
      <c r="Q232" s="31">
        <f t="shared" si="50"/>
        <v>91.720990873533253</v>
      </c>
      <c r="R232" s="31">
        <f t="shared" si="51"/>
        <v>46.610169491525419</v>
      </c>
      <c r="S232" s="32"/>
    </row>
    <row r="233" spans="1:19">
      <c r="A233" s="49" t="s">
        <v>51</v>
      </c>
      <c r="B233" s="28">
        <f t="shared" si="52"/>
        <v>1520</v>
      </c>
      <c r="C233" s="34"/>
      <c r="D233" s="28">
        <f>E233+F233</f>
        <v>1520</v>
      </c>
      <c r="E233" s="28">
        <f>G233+H233+M233</f>
        <v>1513</v>
      </c>
      <c r="F233" s="33">
        <v>7</v>
      </c>
      <c r="G233" s="33">
        <v>5</v>
      </c>
      <c r="H233" s="28">
        <f>SUM(I233:L233)</f>
        <v>1402</v>
      </c>
      <c r="I233" s="33">
        <v>277</v>
      </c>
      <c r="J233" s="33">
        <v>511</v>
      </c>
      <c r="K233" s="33">
        <v>524</v>
      </c>
      <c r="L233" s="33">
        <v>90</v>
      </c>
      <c r="M233" s="28">
        <f t="shared" si="49"/>
        <v>106</v>
      </c>
      <c r="N233" s="33">
        <v>46</v>
      </c>
      <c r="O233" s="33">
        <v>22</v>
      </c>
      <c r="P233" s="33">
        <v>38</v>
      </c>
      <c r="Q233" s="31">
        <f t="shared" si="50"/>
        <v>92.236842105263165</v>
      </c>
      <c r="R233" s="31">
        <f t="shared" si="51"/>
        <v>51.84210526315789</v>
      </c>
      <c r="S233" s="35"/>
    </row>
    <row r="234" spans="1:19">
      <c r="A234" s="36" t="s">
        <v>42</v>
      </c>
      <c r="B234" s="37">
        <f t="shared" si="52"/>
        <v>8879</v>
      </c>
      <c r="C234" s="38">
        <f t="shared" ref="C234:P234" si="53">SUM(C229:C233)</f>
        <v>13</v>
      </c>
      <c r="D234" s="38">
        <f t="shared" si="53"/>
        <v>8866</v>
      </c>
      <c r="E234" s="38">
        <f t="shared" si="53"/>
        <v>8757</v>
      </c>
      <c r="F234" s="38">
        <f t="shared" si="53"/>
        <v>109</v>
      </c>
      <c r="G234" s="38">
        <f t="shared" si="53"/>
        <v>27</v>
      </c>
      <c r="H234" s="38">
        <f t="shared" si="53"/>
        <v>8077</v>
      </c>
      <c r="I234" s="38">
        <f t="shared" si="53"/>
        <v>838</v>
      </c>
      <c r="J234" s="38">
        <f t="shared" si="53"/>
        <v>2563</v>
      </c>
      <c r="K234" s="38">
        <f t="shared" si="53"/>
        <v>3604</v>
      </c>
      <c r="L234" s="38">
        <f t="shared" si="53"/>
        <v>1072</v>
      </c>
      <c r="M234" s="37">
        <f t="shared" si="49"/>
        <v>653</v>
      </c>
      <c r="N234" s="38">
        <f t="shared" si="53"/>
        <v>331</v>
      </c>
      <c r="O234" s="38">
        <f t="shared" si="53"/>
        <v>151</v>
      </c>
      <c r="P234" s="38">
        <f t="shared" si="53"/>
        <v>171</v>
      </c>
      <c r="Q234" s="39">
        <f t="shared" si="50"/>
        <v>91.100834649221753</v>
      </c>
      <c r="R234" s="39">
        <f t="shared" si="51"/>
        <v>38.360027069704486</v>
      </c>
      <c r="S234" s="13"/>
    </row>
    <row r="235" spans="1:19">
      <c r="A235" s="40" t="s">
        <v>43</v>
      </c>
      <c r="B235" s="41"/>
      <c r="C235" s="41"/>
      <c r="D235" s="42">
        <f>(D234/B234)*100</f>
        <v>99.853587115666173</v>
      </c>
      <c r="E235" s="42">
        <f>(E234/D234)*100</f>
        <v>98.770584254455216</v>
      </c>
      <c r="F235" s="42">
        <f>(F234/D234)*100</f>
        <v>1.2294157455447778</v>
      </c>
      <c r="G235" s="42">
        <f>(G234/D234)*100</f>
        <v>0.30453417550191741</v>
      </c>
      <c r="H235" s="42">
        <f>(H234/D234)*100</f>
        <v>91.100834649221753</v>
      </c>
      <c r="I235" s="42">
        <f>(I234/D234)*100</f>
        <v>9.4518384840965481</v>
      </c>
      <c r="J235" s="42">
        <f>(J234/D234)*100</f>
        <v>28.908188585607942</v>
      </c>
      <c r="K235" s="42">
        <f>(K234/D234)*100</f>
        <v>40.649672907737425</v>
      </c>
      <c r="L235" s="42">
        <f>L234/D234*100</f>
        <v>12.091134671779834</v>
      </c>
      <c r="M235" s="42">
        <f>(M234/D234)*100</f>
        <v>7.3652154297315588</v>
      </c>
      <c r="N235" s="42">
        <f>(N234/D234)*100</f>
        <v>3.7333634107827653</v>
      </c>
      <c r="O235" s="42">
        <f>(O234/D234)*100</f>
        <v>1.7031355741033161</v>
      </c>
      <c r="P235" s="42">
        <f>(P234/D234)*100</f>
        <v>1.9287164448454772</v>
      </c>
      <c r="Q235" s="50"/>
      <c r="R235" s="50"/>
      <c r="S235" s="32"/>
    </row>
    <row r="236" spans="1:1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>
      <c r="A237" s="2"/>
      <c r="B237" s="69" t="s">
        <v>44</v>
      </c>
      <c r="C237" s="69"/>
      <c r="D237" s="69"/>
      <c r="E237" s="69"/>
      <c r="F237" s="2"/>
      <c r="G237" s="2"/>
      <c r="H237" s="2"/>
      <c r="I237" s="2"/>
      <c r="J237" s="2"/>
      <c r="K237" s="69" t="s">
        <v>54</v>
      </c>
      <c r="L237" s="69"/>
      <c r="M237" s="69"/>
      <c r="N237" s="69"/>
      <c r="O237" s="2"/>
      <c r="P237" s="2"/>
      <c r="Q237" s="2"/>
      <c r="R237" s="2"/>
      <c r="S237" s="2"/>
    </row>
  </sheetData>
  <mergeCells count="145">
    <mergeCell ref="B5:D5"/>
    <mergeCell ref="E5:M5"/>
    <mergeCell ref="N5:R5"/>
    <mergeCell ref="Q6:Q7"/>
    <mergeCell ref="R6:R7"/>
    <mergeCell ref="S6:S7"/>
    <mergeCell ref="A2:S2"/>
    <mergeCell ref="A1:S1"/>
    <mergeCell ref="A4:S4"/>
    <mergeCell ref="A3:S3"/>
    <mergeCell ref="B34:E34"/>
    <mergeCell ref="K34:N34"/>
    <mergeCell ref="B39:S39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B40:S40"/>
    <mergeCell ref="A41:S41"/>
    <mergeCell ref="G42:L42"/>
    <mergeCell ref="C43:D43"/>
    <mergeCell ref="O43:S43"/>
    <mergeCell ref="A44:A45"/>
    <mergeCell ref="B44:B45"/>
    <mergeCell ref="C44:C45"/>
    <mergeCell ref="D44:D45"/>
    <mergeCell ref="E44:E45"/>
    <mergeCell ref="S44:S45"/>
    <mergeCell ref="B72:E72"/>
    <mergeCell ref="K72:N72"/>
    <mergeCell ref="B74:S74"/>
    <mergeCell ref="B75:S75"/>
    <mergeCell ref="A76:S76"/>
    <mergeCell ref="F44:F45"/>
    <mergeCell ref="G44:G45"/>
    <mergeCell ref="H44:L44"/>
    <mergeCell ref="M44:P44"/>
    <mergeCell ref="Q44:Q45"/>
    <mergeCell ref="R44:R45"/>
    <mergeCell ref="G77:L77"/>
    <mergeCell ref="C78:D78"/>
    <mergeCell ref="F78:N78"/>
    <mergeCell ref="O78:S78"/>
    <mergeCell ref="A79:A80"/>
    <mergeCell ref="B79:B80"/>
    <mergeCell ref="C79:C80"/>
    <mergeCell ref="D79:D80"/>
    <mergeCell ref="E79:E80"/>
    <mergeCell ref="S79:S80"/>
    <mergeCell ref="B107:E107"/>
    <mergeCell ref="K107:N107"/>
    <mergeCell ref="B110:S110"/>
    <mergeCell ref="B111:S111"/>
    <mergeCell ref="A112:S112"/>
    <mergeCell ref="F79:F80"/>
    <mergeCell ref="G79:G80"/>
    <mergeCell ref="H79:L79"/>
    <mergeCell ref="M79:P79"/>
    <mergeCell ref="Q79:Q80"/>
    <mergeCell ref="R79:R80"/>
    <mergeCell ref="G113:L113"/>
    <mergeCell ref="C114:D114"/>
    <mergeCell ref="O114:S114"/>
    <mergeCell ref="A115:A116"/>
    <mergeCell ref="B115:B116"/>
    <mergeCell ref="C115:C116"/>
    <mergeCell ref="D115:D116"/>
    <mergeCell ref="E115:E116"/>
    <mergeCell ref="F115:F116"/>
    <mergeCell ref="B143:E143"/>
    <mergeCell ref="K143:N143"/>
    <mergeCell ref="A148:S148"/>
    <mergeCell ref="G115:G116"/>
    <mergeCell ref="H115:L115"/>
    <mergeCell ref="M115:P115"/>
    <mergeCell ref="Q115:Q116"/>
    <mergeCell ref="R115:R116"/>
    <mergeCell ref="S115:S116"/>
    <mergeCell ref="A146:S146"/>
    <mergeCell ref="A147:S147"/>
    <mergeCell ref="C150:D150"/>
    <mergeCell ref="O150:S150"/>
    <mergeCell ref="A151:A152"/>
    <mergeCell ref="B151:B152"/>
    <mergeCell ref="C151:C152"/>
    <mergeCell ref="D151:D152"/>
    <mergeCell ref="E151:E152"/>
    <mergeCell ref="F151:F152"/>
    <mergeCell ref="G151:G152"/>
    <mergeCell ref="H151:L151"/>
    <mergeCell ref="B183:S183"/>
    <mergeCell ref="B184:S184"/>
    <mergeCell ref="A185:S185"/>
    <mergeCell ref="G186:L186"/>
    <mergeCell ref="C187:D187"/>
    <mergeCell ref="O187:S187"/>
    <mergeCell ref="M151:P151"/>
    <mergeCell ref="Q151:Q152"/>
    <mergeCell ref="R151:R152"/>
    <mergeCell ref="S151:S152"/>
    <mergeCell ref="B179:E179"/>
    <mergeCell ref="K179:N179"/>
    <mergeCell ref="A222:S222"/>
    <mergeCell ref="A221:S221"/>
    <mergeCell ref="A220:S220"/>
    <mergeCell ref="A219:S219"/>
    <mergeCell ref="B188:S188"/>
    <mergeCell ref="A189:A190"/>
    <mergeCell ref="B189:B190"/>
    <mergeCell ref="C189:C190"/>
    <mergeCell ref="D189:D190"/>
    <mergeCell ref="E189:E190"/>
    <mergeCell ref="F189:F190"/>
    <mergeCell ref="G189:G190"/>
    <mergeCell ref="H189:L189"/>
    <mergeCell ref="M189:P189"/>
    <mergeCell ref="D149:N149"/>
    <mergeCell ref="Q226:Q227"/>
    <mergeCell ref="R226:R227"/>
    <mergeCell ref="S226:S227"/>
    <mergeCell ref="B237:E237"/>
    <mergeCell ref="K237:N237"/>
    <mergeCell ref="A226:A227"/>
    <mergeCell ref="B226:B227"/>
    <mergeCell ref="C226:C227"/>
    <mergeCell ref="D226:D227"/>
    <mergeCell ref="E226:E227"/>
    <mergeCell ref="F226:F227"/>
    <mergeCell ref="G226:G227"/>
    <mergeCell ref="H226:L226"/>
    <mergeCell ref="M226:P226"/>
    <mergeCell ref="A224:S224"/>
    <mergeCell ref="B223:D223"/>
    <mergeCell ref="E223:M223"/>
    <mergeCell ref="N223:R223"/>
    <mergeCell ref="Q189:Q190"/>
    <mergeCell ref="R189:R190"/>
    <mergeCell ref="S189:S190"/>
    <mergeCell ref="B216:E216"/>
    <mergeCell ref="K216:N216"/>
  </mergeCells>
  <pageMargins left="0.70866141732283472" right="0.31496062992125984" top="0.27559055118110237" bottom="0.31496062992125984" header="0.23622047244094491" footer="0.27559055118110237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R218"/>
  <sheetViews>
    <sheetView topLeftCell="B209" workbookViewId="0">
      <selection activeCell="E195" sqref="E195:R219"/>
    </sheetView>
  </sheetViews>
  <sheetFormatPr defaultRowHeight="15"/>
  <cols>
    <col min="1" max="3" width="18.7109375" customWidth="1"/>
    <col min="18" max="18" width="19.7109375" customWidth="1"/>
  </cols>
  <sheetData>
    <row r="1" spans="1:18" ht="18.75">
      <c r="A1" s="88" t="s">
        <v>82</v>
      </c>
      <c r="B1" s="88"/>
      <c r="C1" s="88"/>
      <c r="E1" s="90" t="s">
        <v>82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8.75">
      <c r="A2" s="55" t="s">
        <v>77</v>
      </c>
      <c r="B2" s="55" t="s">
        <v>78</v>
      </c>
      <c r="C2" s="55" t="s">
        <v>79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75">
      <c r="A3" s="59" t="s">
        <v>36</v>
      </c>
      <c r="B3" s="57">
        <v>99.6</v>
      </c>
      <c r="C3" s="58">
        <v>42.3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20.25" customHeight="1">
      <c r="A4" s="59" t="s">
        <v>28</v>
      </c>
      <c r="B4" s="57">
        <v>99.2</v>
      </c>
      <c r="C4" s="58">
        <v>36.1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75">
      <c r="A5" s="56" t="s">
        <v>24</v>
      </c>
      <c r="B5" s="57">
        <v>98.8</v>
      </c>
      <c r="C5" s="58">
        <v>42.9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75">
      <c r="A6" s="59" t="s">
        <v>31</v>
      </c>
      <c r="B6" s="57">
        <v>98.7</v>
      </c>
      <c r="C6" s="58">
        <v>38.799999999999997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75">
      <c r="A7" s="59" t="s">
        <v>56</v>
      </c>
      <c r="B7" s="57">
        <v>98.6</v>
      </c>
      <c r="C7" s="58">
        <v>24.5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9.5" customHeight="1">
      <c r="A8" s="59" t="s">
        <v>32</v>
      </c>
      <c r="B8" s="57">
        <v>98.4</v>
      </c>
      <c r="C8" s="58">
        <v>47.1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75">
      <c r="A9" s="59" t="s">
        <v>40</v>
      </c>
      <c r="B9" s="57">
        <v>97.5</v>
      </c>
      <c r="C9" s="58">
        <v>46.5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24">
      <c r="A10" s="59" t="s">
        <v>26</v>
      </c>
      <c r="B10" s="57">
        <v>97.4</v>
      </c>
      <c r="C10" s="58">
        <v>50.3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75">
      <c r="A11" s="59" t="s">
        <v>25</v>
      </c>
      <c r="B11" s="57">
        <v>97.2</v>
      </c>
      <c r="C11" s="58">
        <v>52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75">
      <c r="A12" s="59" t="s">
        <v>55</v>
      </c>
      <c r="B12" s="57">
        <v>96.3</v>
      </c>
      <c r="C12" s="58">
        <v>37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75">
      <c r="A13" s="59" t="s">
        <v>57</v>
      </c>
      <c r="B13" s="57">
        <v>95.9</v>
      </c>
      <c r="C13" s="58">
        <v>58.9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75">
      <c r="A14" s="59" t="s">
        <v>33</v>
      </c>
      <c r="B14" s="57">
        <v>95.5</v>
      </c>
      <c r="C14" s="58">
        <v>46.2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75">
      <c r="A15" s="59" t="s">
        <v>38</v>
      </c>
      <c r="B15" s="57">
        <v>93.4</v>
      </c>
      <c r="C15" s="58">
        <v>55.5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75">
      <c r="A16" s="59" t="s">
        <v>35</v>
      </c>
      <c r="B16" s="57">
        <v>90.3</v>
      </c>
      <c r="C16" s="58">
        <v>16.2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75">
      <c r="A17" s="59" t="s">
        <v>39</v>
      </c>
      <c r="B17" s="57">
        <v>88.4</v>
      </c>
      <c r="C17" s="58">
        <v>34.9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75">
      <c r="A18" s="59" t="s">
        <v>29</v>
      </c>
      <c r="B18" s="57">
        <v>87.6</v>
      </c>
      <c r="C18" s="58">
        <v>35.1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24">
      <c r="A19" s="59" t="s">
        <v>30</v>
      </c>
      <c r="B19" s="57">
        <v>85.5</v>
      </c>
      <c r="C19" s="58">
        <v>21.8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75">
      <c r="A20" s="59" t="s">
        <v>41</v>
      </c>
      <c r="B20" s="57">
        <v>83.7</v>
      </c>
      <c r="C20" s="58">
        <v>32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36">
      <c r="A21" s="59" t="s">
        <v>37</v>
      </c>
      <c r="B21" s="57">
        <v>81.2</v>
      </c>
      <c r="C21" s="58">
        <v>30.2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24">
      <c r="A22" s="59" t="s">
        <v>27</v>
      </c>
      <c r="B22" s="57">
        <v>80.900000000000006</v>
      </c>
      <c r="C22" s="58">
        <v>38.700000000000003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75">
      <c r="A23" s="59" t="s">
        <v>58</v>
      </c>
      <c r="B23" s="57">
        <v>74.7</v>
      </c>
      <c r="C23" s="58">
        <v>37.299999999999997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75">
      <c r="A24" s="59" t="s">
        <v>80</v>
      </c>
      <c r="B24" s="57">
        <v>70.3</v>
      </c>
      <c r="C24" s="58">
        <v>33.1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75">
      <c r="A25" s="59" t="s">
        <v>34</v>
      </c>
      <c r="B25" s="57">
        <v>69.2</v>
      </c>
      <c r="C25" s="58">
        <v>34.299999999999997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75">
      <c r="A26" s="60" t="s">
        <v>81</v>
      </c>
      <c r="B26" s="61">
        <v>91.1</v>
      </c>
      <c r="C26" s="61">
        <v>38.4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75"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31" spans="1:18" ht="18.75">
      <c r="A31" s="88" t="s">
        <v>83</v>
      </c>
      <c r="B31" s="88"/>
      <c r="C31" s="88"/>
      <c r="E31" s="90" t="s">
        <v>84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18" ht="18.75">
      <c r="A32" s="55" t="s">
        <v>77</v>
      </c>
      <c r="B32" s="55" t="s">
        <v>78</v>
      </c>
      <c r="C32" s="55" t="s">
        <v>79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75">
      <c r="A33" s="56" t="s">
        <v>24</v>
      </c>
      <c r="B33" s="57">
        <v>100</v>
      </c>
      <c r="C33" s="58">
        <v>24.7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75">
      <c r="A34" s="59" t="s">
        <v>28</v>
      </c>
      <c r="B34" s="57">
        <v>100</v>
      </c>
      <c r="C34" s="58">
        <v>25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75">
      <c r="A35" s="59" t="s">
        <v>31</v>
      </c>
      <c r="B35" s="57">
        <v>100</v>
      </c>
      <c r="C35" s="58">
        <v>34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75">
      <c r="A36" s="59" t="s">
        <v>57</v>
      </c>
      <c r="B36" s="57">
        <v>100</v>
      </c>
      <c r="C36" s="58">
        <v>76.900000000000006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75">
      <c r="A37" s="59" t="s">
        <v>36</v>
      </c>
      <c r="B37" s="57">
        <v>100</v>
      </c>
      <c r="C37" s="58">
        <v>39.299999999999997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75">
      <c r="A38" s="59" t="s">
        <v>40</v>
      </c>
      <c r="B38" s="57">
        <v>100</v>
      </c>
      <c r="C38" s="58">
        <v>45.1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75">
      <c r="A39" s="59" t="s">
        <v>56</v>
      </c>
      <c r="B39" s="57">
        <v>99.4</v>
      </c>
      <c r="C39" s="58">
        <v>23.1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75">
      <c r="A40" s="59" t="s">
        <v>55</v>
      </c>
      <c r="B40" s="57">
        <v>99.1</v>
      </c>
      <c r="C40" s="58">
        <v>9.3000000000000007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75">
      <c r="A41" s="59" t="s">
        <v>25</v>
      </c>
      <c r="B41" s="57">
        <v>97.3</v>
      </c>
      <c r="C41" s="58">
        <v>41.9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75">
      <c r="A42" s="59" t="s">
        <v>33</v>
      </c>
      <c r="B42" s="57">
        <v>93.9</v>
      </c>
      <c r="C42" s="58">
        <v>34.9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75">
      <c r="A43" s="59" t="s">
        <v>32</v>
      </c>
      <c r="B43" s="57">
        <v>93.8</v>
      </c>
      <c r="C43" s="58">
        <v>25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24">
      <c r="A44" s="59" t="s">
        <v>30</v>
      </c>
      <c r="B44" s="57">
        <v>90.4</v>
      </c>
      <c r="C44" s="58">
        <v>19.2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36">
      <c r="A45" s="59" t="s">
        <v>37</v>
      </c>
      <c r="B45" s="57">
        <v>90</v>
      </c>
      <c r="C45" s="58">
        <v>18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75">
      <c r="A46" s="59" t="s">
        <v>38</v>
      </c>
      <c r="B46" s="57">
        <v>89.8</v>
      </c>
      <c r="C46" s="58">
        <v>43.8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75">
      <c r="A47" s="59" t="s">
        <v>29</v>
      </c>
      <c r="B47" s="57">
        <v>89.7</v>
      </c>
      <c r="C47" s="58">
        <v>29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75">
      <c r="A48" s="59" t="s">
        <v>39</v>
      </c>
      <c r="B48" s="57">
        <v>88.9</v>
      </c>
      <c r="C48" s="58">
        <v>23.8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75">
      <c r="A49" s="59" t="s">
        <v>35</v>
      </c>
      <c r="B49" s="57">
        <v>88.5</v>
      </c>
      <c r="C49" s="58">
        <v>14.4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24">
      <c r="A50" s="59" t="s">
        <v>26</v>
      </c>
      <c r="B50" s="57">
        <v>87.9</v>
      </c>
      <c r="C50" s="58">
        <v>54.5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75">
      <c r="A51" s="59" t="s">
        <v>58</v>
      </c>
      <c r="B51" s="57">
        <v>86.9</v>
      </c>
      <c r="C51" s="58">
        <v>24.6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ht="18.75">
      <c r="A52" s="59" t="s">
        <v>80</v>
      </c>
      <c r="B52" s="57">
        <v>81.3</v>
      </c>
      <c r="C52" s="58">
        <v>29.7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4">
      <c r="A53" s="59" t="s">
        <v>27</v>
      </c>
      <c r="B53" s="57">
        <v>78.400000000000006</v>
      </c>
      <c r="C53" s="58">
        <v>24.7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ht="18.75">
      <c r="A54" s="59" t="s">
        <v>34</v>
      </c>
      <c r="B54" s="57">
        <v>77.599999999999994</v>
      </c>
      <c r="C54" s="58">
        <v>19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 ht="18.75">
      <c r="A55" s="59" t="s">
        <v>41</v>
      </c>
      <c r="B55" s="57">
        <v>73</v>
      </c>
      <c r="C55" s="58">
        <v>9.5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 ht="18.75">
      <c r="A56" s="60" t="s">
        <v>81</v>
      </c>
      <c r="B56" s="61">
        <v>91.9</v>
      </c>
      <c r="C56" s="61">
        <v>28.2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 ht="18.75"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60" spans="1:18" ht="18.75">
      <c r="A60" s="88" t="s">
        <v>85</v>
      </c>
      <c r="B60" s="88"/>
      <c r="C60" s="88"/>
      <c r="E60" s="90" t="s">
        <v>86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</row>
    <row r="61" spans="1:18" ht="18.75">
      <c r="A61" s="55" t="s">
        <v>77</v>
      </c>
      <c r="B61" s="55" t="s">
        <v>78</v>
      </c>
      <c r="C61" s="55" t="s">
        <v>79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 ht="24">
      <c r="A62" s="59" t="s">
        <v>26</v>
      </c>
      <c r="B62" s="57">
        <v>100</v>
      </c>
      <c r="C62" s="58">
        <v>46.3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 ht="18.75">
      <c r="A63" s="59" t="s">
        <v>28</v>
      </c>
      <c r="B63" s="57">
        <v>100</v>
      </c>
      <c r="C63" s="58">
        <v>31.6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 ht="18.75">
      <c r="A64" s="59" t="s">
        <v>57</v>
      </c>
      <c r="B64" s="57">
        <v>100</v>
      </c>
      <c r="C64" s="58">
        <v>45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 ht="18.75">
      <c r="A65" s="59" t="s">
        <v>32</v>
      </c>
      <c r="B65" s="57">
        <v>100</v>
      </c>
      <c r="C65" s="58">
        <v>44.2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 ht="18.75">
      <c r="A66" s="59" t="s">
        <v>56</v>
      </c>
      <c r="B66" s="57">
        <v>99.6</v>
      </c>
      <c r="C66" s="58">
        <v>18.100000000000001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 ht="18.75">
      <c r="A67" s="59" t="s">
        <v>33</v>
      </c>
      <c r="B67" s="57">
        <v>98.6</v>
      </c>
      <c r="C67" s="58">
        <v>49.1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 ht="18.75">
      <c r="A68" s="59" t="s">
        <v>36</v>
      </c>
      <c r="B68" s="57">
        <v>98.4</v>
      </c>
      <c r="C68" s="58">
        <v>38.200000000000003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 ht="18.75">
      <c r="A69" s="59" t="s">
        <v>40</v>
      </c>
      <c r="B69" s="57">
        <v>96.5</v>
      </c>
      <c r="C69" s="58">
        <v>35.1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ht="18.75">
      <c r="A70" s="59" t="s">
        <v>31</v>
      </c>
      <c r="B70" s="57">
        <v>95.8</v>
      </c>
      <c r="C70" s="58">
        <v>22.9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ht="18.75">
      <c r="A71" s="59" t="s">
        <v>25</v>
      </c>
      <c r="B71" s="57">
        <v>95.4</v>
      </c>
      <c r="C71" s="58">
        <v>41.5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ht="18.75">
      <c r="A72" s="56" t="s">
        <v>24</v>
      </c>
      <c r="B72" s="57">
        <v>95.2</v>
      </c>
      <c r="C72" s="58">
        <v>21.7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ht="18.75">
      <c r="A73" s="59" t="s">
        <v>55</v>
      </c>
      <c r="B73" s="57">
        <v>90.4</v>
      </c>
      <c r="C73" s="58">
        <v>43.8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ht="18.75">
      <c r="A74" s="59" t="s">
        <v>38</v>
      </c>
      <c r="B74" s="57">
        <v>89.2</v>
      </c>
      <c r="C74" s="58">
        <v>34.200000000000003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ht="18.75">
      <c r="A75" s="59" t="s">
        <v>35</v>
      </c>
      <c r="B75" s="57">
        <v>87.2</v>
      </c>
      <c r="C75" s="58">
        <v>3.4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ht="18.75">
      <c r="A76" s="59" t="s">
        <v>41</v>
      </c>
      <c r="B76" s="57">
        <v>83.8</v>
      </c>
      <c r="C76" s="58">
        <v>31.1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ht="18.75">
      <c r="A77" s="59" t="s">
        <v>39</v>
      </c>
      <c r="B77" s="57">
        <v>83</v>
      </c>
      <c r="C77" s="58">
        <v>26.4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ht="24">
      <c r="A78" s="59" t="s">
        <v>30</v>
      </c>
      <c r="B78" s="57">
        <v>81.099999999999994</v>
      </c>
      <c r="C78" s="58">
        <v>24.5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ht="18.75">
      <c r="A79" s="59" t="s">
        <v>29</v>
      </c>
      <c r="B79" s="57">
        <v>75.5</v>
      </c>
      <c r="C79" s="58">
        <v>26.4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</row>
    <row r="80" spans="1:18" ht="18.75">
      <c r="A80" s="59" t="s">
        <v>80</v>
      </c>
      <c r="B80" s="57">
        <v>74.099999999999994</v>
      </c>
      <c r="C80" s="58">
        <v>27.8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</row>
    <row r="81" spans="1:18" ht="36">
      <c r="A81" s="59" t="s">
        <v>37</v>
      </c>
      <c r="B81" s="57">
        <v>74.099999999999994</v>
      </c>
      <c r="C81" s="58">
        <v>25.9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</row>
    <row r="82" spans="1:18" ht="24">
      <c r="A82" s="59" t="s">
        <v>27</v>
      </c>
      <c r="B82" s="57">
        <v>72.099999999999994</v>
      </c>
      <c r="C82" s="58">
        <v>23.1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</row>
    <row r="83" spans="1:18" ht="18.75">
      <c r="A83" s="59" t="s">
        <v>58</v>
      </c>
      <c r="B83" s="57">
        <v>66.7</v>
      </c>
      <c r="C83" s="58">
        <v>15.6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</row>
    <row r="84" spans="1:18" ht="18.75">
      <c r="A84" s="59" t="s">
        <v>34</v>
      </c>
      <c r="B84" s="57">
        <v>58.6</v>
      </c>
      <c r="C84" s="58">
        <v>20.7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</row>
    <row r="85" spans="1:18" ht="18.75">
      <c r="A85" s="60" t="s">
        <v>81</v>
      </c>
      <c r="B85" s="61">
        <v>89.4</v>
      </c>
      <c r="C85" s="61">
        <v>30.4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</row>
    <row r="89" spans="1:18">
      <c r="A89" s="88" t="s">
        <v>87</v>
      </c>
      <c r="B89" s="88"/>
      <c r="C89" s="88"/>
      <c r="E89" s="89" t="s">
        <v>87</v>
      </c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</row>
    <row r="90" spans="1:18">
      <c r="A90" s="55" t="s">
        <v>77</v>
      </c>
      <c r="B90" s="55" t="s">
        <v>78</v>
      </c>
      <c r="C90" s="55" t="s">
        <v>79</v>
      </c>
    </row>
    <row r="91" spans="1:18">
      <c r="A91" s="56" t="s">
        <v>24</v>
      </c>
      <c r="B91" s="57">
        <v>100</v>
      </c>
      <c r="C91" s="58">
        <v>55.1</v>
      </c>
    </row>
    <row r="92" spans="1:18" ht="24">
      <c r="A92" s="59" t="s">
        <v>26</v>
      </c>
      <c r="B92" s="57">
        <v>100</v>
      </c>
      <c r="C92" s="58">
        <v>41.5</v>
      </c>
    </row>
    <row r="93" spans="1:18">
      <c r="A93" s="59" t="s">
        <v>28</v>
      </c>
      <c r="B93" s="57">
        <v>100</v>
      </c>
      <c r="C93" s="58">
        <v>50</v>
      </c>
    </row>
    <row r="94" spans="1:18">
      <c r="A94" s="59" t="s">
        <v>31</v>
      </c>
      <c r="B94" s="57">
        <v>100</v>
      </c>
      <c r="C94" s="58">
        <v>45.7</v>
      </c>
    </row>
    <row r="95" spans="1:18">
      <c r="A95" s="59" t="s">
        <v>32</v>
      </c>
      <c r="B95" s="57">
        <v>100</v>
      </c>
      <c r="C95" s="58">
        <v>48.5</v>
      </c>
    </row>
    <row r="96" spans="1:18">
      <c r="A96" s="59" t="s">
        <v>36</v>
      </c>
      <c r="B96" s="57">
        <v>100</v>
      </c>
      <c r="C96" s="58">
        <v>39.4</v>
      </c>
    </row>
    <row r="97" spans="1:3">
      <c r="A97" s="59" t="s">
        <v>56</v>
      </c>
      <c r="B97" s="57">
        <v>96.9</v>
      </c>
      <c r="C97" s="58">
        <v>27.3</v>
      </c>
    </row>
    <row r="98" spans="1:3">
      <c r="A98" s="59" t="s">
        <v>25</v>
      </c>
      <c r="B98" s="57">
        <v>95.2</v>
      </c>
      <c r="C98" s="58">
        <v>52.4</v>
      </c>
    </row>
    <row r="99" spans="1:3">
      <c r="A99" s="59" t="s">
        <v>40</v>
      </c>
      <c r="B99" s="57">
        <v>94.9</v>
      </c>
      <c r="C99" s="58">
        <v>35.6</v>
      </c>
    </row>
    <row r="100" spans="1:3">
      <c r="A100" s="59" t="s">
        <v>29</v>
      </c>
      <c r="B100" s="57">
        <v>93.1</v>
      </c>
      <c r="C100" s="58">
        <v>38.9</v>
      </c>
    </row>
    <row r="101" spans="1:3">
      <c r="A101" s="59" t="s">
        <v>38</v>
      </c>
      <c r="B101" s="57">
        <v>90.9</v>
      </c>
      <c r="C101" s="58">
        <v>56.6</v>
      </c>
    </row>
    <row r="102" spans="1:3">
      <c r="A102" s="59" t="s">
        <v>33</v>
      </c>
      <c r="B102" s="57">
        <v>89.7</v>
      </c>
      <c r="C102" s="58">
        <v>41.1</v>
      </c>
    </row>
    <row r="103" spans="1:3">
      <c r="A103" s="59" t="s">
        <v>39</v>
      </c>
      <c r="B103" s="57">
        <v>89.6</v>
      </c>
      <c r="C103" s="58">
        <v>55.2</v>
      </c>
    </row>
    <row r="104" spans="1:3">
      <c r="A104" s="59" t="s">
        <v>35</v>
      </c>
      <c r="B104" s="57">
        <v>88.6</v>
      </c>
      <c r="C104" s="58">
        <v>14.3</v>
      </c>
    </row>
    <row r="105" spans="1:3">
      <c r="A105" s="59" t="s">
        <v>55</v>
      </c>
      <c r="B105" s="57">
        <v>87</v>
      </c>
      <c r="C105" s="58">
        <v>40.299999999999997</v>
      </c>
    </row>
    <row r="106" spans="1:3" ht="24">
      <c r="A106" s="59" t="s">
        <v>30</v>
      </c>
      <c r="B106" s="57">
        <v>86.6</v>
      </c>
      <c r="C106" s="58">
        <v>14.9</v>
      </c>
    </row>
    <row r="107" spans="1:3" ht="24">
      <c r="A107" s="59" t="s">
        <v>27</v>
      </c>
      <c r="B107" s="57">
        <v>86</v>
      </c>
      <c r="C107" s="58">
        <v>68</v>
      </c>
    </row>
    <row r="108" spans="1:3">
      <c r="A108" s="59" t="s">
        <v>58</v>
      </c>
      <c r="B108" s="57">
        <v>84.1</v>
      </c>
      <c r="C108" s="58">
        <v>46.7</v>
      </c>
    </row>
    <row r="109" spans="1:3">
      <c r="A109" s="59" t="s">
        <v>41</v>
      </c>
      <c r="B109" s="57">
        <v>79.7</v>
      </c>
      <c r="C109" s="58">
        <v>31.3</v>
      </c>
    </row>
    <row r="110" spans="1:3">
      <c r="A110" s="59" t="s">
        <v>34</v>
      </c>
      <c r="B110" s="57">
        <v>76.5</v>
      </c>
      <c r="C110" s="58">
        <v>38.200000000000003</v>
      </c>
    </row>
    <row r="111" spans="1:3" ht="36">
      <c r="A111" s="59" t="s">
        <v>37</v>
      </c>
      <c r="B111" s="57">
        <v>76.400000000000006</v>
      </c>
      <c r="C111" s="58">
        <v>32.700000000000003</v>
      </c>
    </row>
    <row r="112" spans="1:3">
      <c r="A112" s="59" t="s">
        <v>57</v>
      </c>
      <c r="B112" s="57">
        <v>71.400000000000006</v>
      </c>
      <c r="C112" s="58">
        <v>42.9</v>
      </c>
    </row>
    <row r="113" spans="1:18">
      <c r="A113" s="59" t="s">
        <v>80</v>
      </c>
      <c r="B113" s="57">
        <v>69</v>
      </c>
      <c r="C113" s="58">
        <v>57.1</v>
      </c>
    </row>
    <row r="114" spans="1:18">
      <c r="A114" s="60" t="s">
        <v>81</v>
      </c>
      <c r="B114" s="61">
        <v>90.6</v>
      </c>
      <c r="C114" s="61">
        <v>40.700000000000003</v>
      </c>
    </row>
    <row r="118" spans="1:18">
      <c r="A118" s="88" t="s">
        <v>88</v>
      </c>
      <c r="B118" s="88"/>
      <c r="C118" s="88"/>
      <c r="E118" s="89" t="s">
        <v>88</v>
      </c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</row>
    <row r="119" spans="1:18">
      <c r="A119" s="55" t="s">
        <v>77</v>
      </c>
      <c r="B119" s="55" t="s">
        <v>78</v>
      </c>
      <c r="C119" s="55" t="s">
        <v>79</v>
      </c>
    </row>
    <row r="120" spans="1:18">
      <c r="A120" s="56" t="s">
        <v>24</v>
      </c>
      <c r="B120" s="57">
        <v>100</v>
      </c>
      <c r="C120" s="58">
        <v>78</v>
      </c>
    </row>
    <row r="121" spans="1:18" ht="24">
      <c r="A121" s="59" t="s">
        <v>26</v>
      </c>
      <c r="B121" s="57">
        <v>100</v>
      </c>
      <c r="C121" s="58">
        <v>32.4</v>
      </c>
    </row>
    <row r="122" spans="1:18">
      <c r="A122" s="59" t="s">
        <v>57</v>
      </c>
      <c r="B122" s="57">
        <v>100</v>
      </c>
      <c r="C122" s="58">
        <v>60</v>
      </c>
    </row>
    <row r="123" spans="1:18">
      <c r="A123" s="59" t="s">
        <v>32</v>
      </c>
      <c r="B123" s="57">
        <v>100</v>
      </c>
      <c r="C123" s="58">
        <v>45.6</v>
      </c>
    </row>
    <row r="124" spans="1:18">
      <c r="A124" s="59" t="s">
        <v>33</v>
      </c>
      <c r="B124" s="57">
        <v>100</v>
      </c>
      <c r="C124" s="58">
        <v>70.900000000000006</v>
      </c>
    </row>
    <row r="125" spans="1:18">
      <c r="A125" s="59" t="s">
        <v>36</v>
      </c>
      <c r="B125" s="57">
        <v>100</v>
      </c>
      <c r="C125" s="58">
        <v>37.1</v>
      </c>
    </row>
    <row r="126" spans="1:18">
      <c r="A126" s="59" t="s">
        <v>38</v>
      </c>
      <c r="B126" s="57">
        <v>100</v>
      </c>
      <c r="C126" s="58">
        <v>74.5</v>
      </c>
    </row>
    <row r="127" spans="1:18">
      <c r="A127" s="59" t="s">
        <v>25</v>
      </c>
      <c r="B127" s="57">
        <v>98.5</v>
      </c>
      <c r="C127" s="58">
        <v>64.7</v>
      </c>
    </row>
    <row r="128" spans="1:18">
      <c r="A128" s="59" t="s">
        <v>56</v>
      </c>
      <c r="B128" s="57">
        <v>98.1</v>
      </c>
      <c r="C128" s="58">
        <v>36.200000000000003</v>
      </c>
    </row>
    <row r="129" spans="1:3">
      <c r="A129" s="59" t="s">
        <v>31</v>
      </c>
      <c r="B129" s="57">
        <v>97.8</v>
      </c>
      <c r="C129" s="58">
        <v>32.6</v>
      </c>
    </row>
    <row r="130" spans="1:3">
      <c r="A130" s="59" t="s">
        <v>40</v>
      </c>
      <c r="B130" s="57">
        <v>96.2</v>
      </c>
      <c r="C130" s="58">
        <v>46.2</v>
      </c>
    </row>
    <row r="131" spans="1:3">
      <c r="A131" s="59" t="s">
        <v>28</v>
      </c>
      <c r="B131" s="57">
        <v>95.1</v>
      </c>
      <c r="C131" s="58">
        <v>46.3</v>
      </c>
    </row>
    <row r="132" spans="1:3">
      <c r="A132" s="59" t="s">
        <v>55</v>
      </c>
      <c r="B132" s="57">
        <v>94.8</v>
      </c>
      <c r="C132" s="58">
        <v>50</v>
      </c>
    </row>
    <row r="133" spans="1:3">
      <c r="A133" s="59" t="s">
        <v>39</v>
      </c>
      <c r="B133" s="57">
        <v>94.6</v>
      </c>
      <c r="C133" s="58">
        <v>40.5</v>
      </c>
    </row>
    <row r="134" spans="1:3">
      <c r="A134" s="59" t="s">
        <v>35</v>
      </c>
      <c r="B134" s="57">
        <v>93.5</v>
      </c>
      <c r="C134" s="58">
        <v>19.399999999999999</v>
      </c>
    </row>
    <row r="135" spans="1:3">
      <c r="A135" s="59" t="s">
        <v>41</v>
      </c>
      <c r="B135" s="57">
        <v>89.6</v>
      </c>
      <c r="C135" s="58">
        <v>52.2</v>
      </c>
    </row>
    <row r="136" spans="1:3">
      <c r="A136" s="59" t="s">
        <v>29</v>
      </c>
      <c r="B136" s="57">
        <v>87.7</v>
      </c>
      <c r="C136" s="58">
        <v>34.200000000000003</v>
      </c>
    </row>
    <row r="137" spans="1:3" ht="24">
      <c r="A137" s="59" t="s">
        <v>27</v>
      </c>
      <c r="B137" s="57">
        <v>85.2</v>
      </c>
      <c r="C137" s="58">
        <v>38.9</v>
      </c>
    </row>
    <row r="138" spans="1:3" ht="36">
      <c r="A138" s="59" t="s">
        <v>37</v>
      </c>
      <c r="B138" s="57">
        <v>82.1</v>
      </c>
      <c r="C138" s="58">
        <v>35.700000000000003</v>
      </c>
    </row>
    <row r="139" spans="1:3" ht="24">
      <c r="A139" s="59" t="s">
        <v>30</v>
      </c>
      <c r="B139" s="57">
        <v>81.8</v>
      </c>
      <c r="C139" s="58">
        <v>36.4</v>
      </c>
    </row>
    <row r="140" spans="1:3">
      <c r="A140" s="59" t="s">
        <v>34</v>
      </c>
      <c r="B140" s="57">
        <v>73.7</v>
      </c>
      <c r="C140" s="58">
        <v>50</v>
      </c>
    </row>
    <row r="141" spans="1:3">
      <c r="A141" s="59" t="s">
        <v>58</v>
      </c>
      <c r="B141" s="57">
        <v>73.5</v>
      </c>
      <c r="C141" s="58">
        <v>44.1</v>
      </c>
    </row>
    <row r="142" spans="1:3">
      <c r="A142" s="59" t="s">
        <v>80</v>
      </c>
      <c r="B142" s="57">
        <v>40</v>
      </c>
      <c r="C142" s="58">
        <v>8.9</v>
      </c>
    </row>
    <row r="143" spans="1:3">
      <c r="A143" s="60" t="s">
        <v>81</v>
      </c>
      <c r="B143" s="61">
        <v>91.7</v>
      </c>
      <c r="C143" s="61">
        <v>46.6</v>
      </c>
    </row>
    <row r="147" spans="1:18">
      <c r="A147" s="88" t="s">
        <v>89</v>
      </c>
      <c r="B147" s="88"/>
      <c r="C147" s="88"/>
      <c r="E147" s="89" t="s">
        <v>89</v>
      </c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</row>
    <row r="148" spans="1:18">
      <c r="A148" s="55" t="s">
        <v>77</v>
      </c>
      <c r="B148" s="55" t="s">
        <v>78</v>
      </c>
      <c r="C148" s="55" t="s">
        <v>79</v>
      </c>
    </row>
    <row r="149" spans="1:18">
      <c r="A149" s="56" t="s">
        <v>24</v>
      </c>
      <c r="B149" s="57">
        <v>100</v>
      </c>
      <c r="C149" s="58">
        <v>59.6</v>
      </c>
    </row>
    <row r="150" spans="1:18">
      <c r="A150" s="59" t="s">
        <v>25</v>
      </c>
      <c r="B150" s="57">
        <v>100</v>
      </c>
      <c r="C150" s="58">
        <v>62.7</v>
      </c>
    </row>
    <row r="151" spans="1:18">
      <c r="A151" s="59" t="s">
        <v>28</v>
      </c>
      <c r="B151" s="57">
        <v>100</v>
      </c>
      <c r="C151" s="58">
        <v>32.5</v>
      </c>
    </row>
    <row r="152" spans="1:18">
      <c r="A152" s="59" t="s">
        <v>31</v>
      </c>
      <c r="B152" s="57">
        <v>100</v>
      </c>
      <c r="C152" s="58">
        <v>62.2</v>
      </c>
    </row>
    <row r="153" spans="1:18">
      <c r="A153" s="59" t="s">
        <v>36</v>
      </c>
      <c r="B153" s="57">
        <v>100</v>
      </c>
      <c r="C153" s="58">
        <v>63.2</v>
      </c>
    </row>
    <row r="154" spans="1:18">
      <c r="A154" s="59" t="s">
        <v>40</v>
      </c>
      <c r="B154" s="57">
        <v>100</v>
      </c>
      <c r="C154" s="58">
        <v>71.400000000000006</v>
      </c>
    </row>
    <row r="155" spans="1:18">
      <c r="A155" s="59" t="s">
        <v>32</v>
      </c>
      <c r="B155" s="57">
        <v>98.6</v>
      </c>
      <c r="C155" s="58">
        <v>74.3</v>
      </c>
    </row>
    <row r="156" spans="1:18">
      <c r="A156" s="59" t="s">
        <v>38</v>
      </c>
      <c r="B156" s="57">
        <v>97.7</v>
      </c>
      <c r="C156" s="58">
        <v>70.2</v>
      </c>
    </row>
    <row r="157" spans="1:18" ht="24">
      <c r="A157" s="59" t="s">
        <v>26</v>
      </c>
      <c r="B157" s="57">
        <v>97.6</v>
      </c>
      <c r="C157" s="58">
        <v>73.8</v>
      </c>
    </row>
    <row r="158" spans="1:18">
      <c r="A158" s="59" t="s">
        <v>33</v>
      </c>
      <c r="B158" s="57">
        <v>96.2</v>
      </c>
      <c r="C158" s="58">
        <v>41.8</v>
      </c>
    </row>
    <row r="159" spans="1:18">
      <c r="A159" s="59" t="s">
        <v>57</v>
      </c>
      <c r="B159" s="57">
        <v>95.7</v>
      </c>
      <c r="C159" s="58">
        <v>65.2</v>
      </c>
    </row>
    <row r="160" spans="1:18">
      <c r="A160" s="59" t="s">
        <v>55</v>
      </c>
      <c r="B160" s="57">
        <v>95</v>
      </c>
      <c r="C160" s="58">
        <v>61.7</v>
      </c>
    </row>
    <row r="161" spans="1:18">
      <c r="A161" s="59" t="s">
        <v>35</v>
      </c>
      <c r="B161" s="57">
        <v>94.9</v>
      </c>
      <c r="C161" s="58">
        <v>32.299999999999997</v>
      </c>
    </row>
    <row r="162" spans="1:18">
      <c r="A162" s="59" t="s">
        <v>29</v>
      </c>
      <c r="B162" s="57">
        <v>94.6</v>
      </c>
      <c r="C162" s="58">
        <v>50</v>
      </c>
    </row>
    <row r="163" spans="1:18">
      <c r="A163" s="59" t="s">
        <v>41</v>
      </c>
      <c r="B163" s="57">
        <v>93</v>
      </c>
      <c r="C163" s="58">
        <v>38</v>
      </c>
    </row>
    <row r="164" spans="1:18" ht="24">
      <c r="A164" s="59" t="s">
        <v>27</v>
      </c>
      <c r="B164" s="57">
        <v>89.2</v>
      </c>
      <c r="C164" s="58">
        <v>56.6</v>
      </c>
    </row>
    <row r="165" spans="1:18">
      <c r="A165" s="59" t="s">
        <v>39</v>
      </c>
      <c r="B165" s="57">
        <v>87.8</v>
      </c>
      <c r="C165" s="58">
        <v>34.1</v>
      </c>
    </row>
    <row r="166" spans="1:18">
      <c r="A166" s="59" t="s">
        <v>80</v>
      </c>
      <c r="B166" s="57">
        <v>87.1</v>
      </c>
      <c r="C166" s="58">
        <v>51.6</v>
      </c>
    </row>
    <row r="167" spans="1:18" ht="24">
      <c r="A167" s="59" t="s">
        <v>30</v>
      </c>
      <c r="B167" s="57">
        <v>87</v>
      </c>
      <c r="C167" s="58">
        <v>17.399999999999999</v>
      </c>
    </row>
    <row r="168" spans="1:18" ht="36">
      <c r="A168" s="59" t="s">
        <v>37</v>
      </c>
      <c r="B168" s="57">
        <v>86.1</v>
      </c>
      <c r="C168" s="58">
        <v>41.7</v>
      </c>
    </row>
    <row r="169" spans="1:18">
      <c r="A169" s="59" t="s">
        <v>58</v>
      </c>
      <c r="B169" s="57">
        <v>65.7</v>
      </c>
      <c r="C169" s="58">
        <v>47.5</v>
      </c>
    </row>
    <row r="170" spans="1:18">
      <c r="A170" s="59" t="s">
        <v>34</v>
      </c>
      <c r="B170" s="57">
        <v>54.8</v>
      </c>
      <c r="C170" s="58">
        <v>47.6</v>
      </c>
    </row>
    <row r="171" spans="1:18">
      <c r="A171" s="60" t="s">
        <v>81</v>
      </c>
      <c r="B171" s="61">
        <v>92.2</v>
      </c>
      <c r="C171" s="61">
        <v>51.8</v>
      </c>
    </row>
    <row r="175" spans="1:18" ht="15" customHeight="1">
      <c r="A175" s="91" t="s">
        <v>97</v>
      </c>
      <c r="B175" s="91"/>
      <c r="C175" s="91"/>
      <c r="E175" s="92" t="s">
        <v>97</v>
      </c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</row>
    <row r="176" spans="1:18" ht="15.75">
      <c r="A176" s="63" t="s">
        <v>90</v>
      </c>
      <c r="B176" s="64" t="s">
        <v>96</v>
      </c>
      <c r="C176" s="64" t="s">
        <v>79</v>
      </c>
    </row>
    <row r="177" spans="1:3">
      <c r="A177" s="65" t="s">
        <v>91</v>
      </c>
      <c r="B177" s="58">
        <v>91.9</v>
      </c>
      <c r="C177" s="58">
        <v>28.2</v>
      </c>
    </row>
    <row r="178" spans="1:3">
      <c r="A178" s="65" t="s">
        <v>92</v>
      </c>
      <c r="B178" s="58">
        <v>89.4</v>
      </c>
      <c r="C178" s="58">
        <v>30.4</v>
      </c>
    </row>
    <row r="179" spans="1:3">
      <c r="A179" s="65" t="s">
        <v>93</v>
      </c>
      <c r="B179" s="58">
        <v>90.6</v>
      </c>
      <c r="C179" s="58">
        <v>40.700000000000003</v>
      </c>
    </row>
    <row r="180" spans="1:3">
      <c r="A180" s="65" t="s">
        <v>94</v>
      </c>
      <c r="B180" s="58">
        <v>91.7</v>
      </c>
      <c r="C180" s="58">
        <v>46.6</v>
      </c>
    </row>
    <row r="181" spans="1:3">
      <c r="A181" s="66" t="s">
        <v>95</v>
      </c>
      <c r="B181" s="58">
        <v>92.2</v>
      </c>
      <c r="C181" s="58">
        <v>51.8</v>
      </c>
    </row>
    <row r="182" spans="1:3">
      <c r="A182" s="60" t="s">
        <v>81</v>
      </c>
      <c r="B182" s="61">
        <v>91.1</v>
      </c>
      <c r="C182" s="61">
        <v>38.4</v>
      </c>
    </row>
    <row r="195" spans="1:18" ht="15" customHeight="1">
      <c r="A195" s="91" t="s">
        <v>99</v>
      </c>
      <c r="B195" s="91"/>
      <c r="C195" s="91"/>
      <c r="E195" s="92" t="s">
        <v>99</v>
      </c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</row>
    <row r="196" spans="1:18" ht="30">
      <c r="A196" s="68" t="s">
        <v>77</v>
      </c>
      <c r="B196" s="67" t="s">
        <v>98</v>
      </c>
      <c r="C196" s="67" t="s">
        <v>100</v>
      </c>
    </row>
    <row r="197" spans="1:18">
      <c r="A197" s="56" t="s">
        <v>24</v>
      </c>
      <c r="B197" s="57">
        <v>96.8</v>
      </c>
      <c r="C197" s="58">
        <v>98.8</v>
      </c>
    </row>
    <row r="198" spans="1:18">
      <c r="A198" s="59" t="s">
        <v>25</v>
      </c>
      <c r="B198" s="57">
        <v>100</v>
      </c>
      <c r="C198" s="58">
        <v>97.2</v>
      </c>
    </row>
    <row r="199" spans="1:18" ht="24">
      <c r="A199" s="59" t="s">
        <v>26</v>
      </c>
      <c r="B199" s="57">
        <v>95.3</v>
      </c>
      <c r="C199" s="58">
        <v>97.4</v>
      </c>
    </row>
    <row r="200" spans="1:18">
      <c r="A200" s="59" t="s">
        <v>58</v>
      </c>
      <c r="B200" s="57">
        <v>90.5</v>
      </c>
      <c r="C200" s="58">
        <v>74.7</v>
      </c>
    </row>
    <row r="201" spans="1:18" ht="24">
      <c r="A201" s="59" t="s">
        <v>27</v>
      </c>
      <c r="B201" s="57">
        <v>98.1</v>
      </c>
      <c r="C201" s="58">
        <v>80.900000000000006</v>
      </c>
    </row>
    <row r="202" spans="1:18">
      <c r="A202" s="59" t="s">
        <v>28</v>
      </c>
      <c r="B202" s="57">
        <v>99.1</v>
      </c>
      <c r="C202" s="58">
        <v>99.2</v>
      </c>
    </row>
    <row r="203" spans="1:18">
      <c r="A203" s="59" t="s">
        <v>29</v>
      </c>
      <c r="B203" s="57">
        <v>96.9</v>
      </c>
      <c r="C203" s="58">
        <v>87.6</v>
      </c>
    </row>
    <row r="204" spans="1:18">
      <c r="A204" s="59" t="s">
        <v>55</v>
      </c>
      <c r="B204" s="57">
        <v>90.3</v>
      </c>
      <c r="C204" s="58">
        <v>93.6</v>
      </c>
    </row>
    <row r="205" spans="1:18" ht="24">
      <c r="A205" s="59" t="s">
        <v>30</v>
      </c>
      <c r="B205" s="57">
        <v>93.7</v>
      </c>
      <c r="C205" s="58">
        <v>85.5</v>
      </c>
    </row>
    <row r="206" spans="1:18">
      <c r="A206" s="59" t="s">
        <v>31</v>
      </c>
      <c r="B206" s="57">
        <v>99.6</v>
      </c>
      <c r="C206" s="58">
        <v>98.7</v>
      </c>
    </row>
    <row r="207" spans="1:18">
      <c r="A207" s="59" t="s">
        <v>32</v>
      </c>
      <c r="B207" s="57">
        <v>97.6</v>
      </c>
      <c r="C207" s="58">
        <v>98.4</v>
      </c>
    </row>
    <row r="208" spans="1:18">
      <c r="A208" s="59" t="s">
        <v>33</v>
      </c>
      <c r="B208" s="57">
        <v>94.7</v>
      </c>
      <c r="C208" s="58">
        <v>95.5</v>
      </c>
    </row>
    <row r="209" spans="1:3">
      <c r="A209" s="59" t="s">
        <v>80</v>
      </c>
      <c r="B209" s="57">
        <v>96.5</v>
      </c>
      <c r="C209" s="58">
        <v>70.3</v>
      </c>
    </row>
    <row r="210" spans="1:3">
      <c r="A210" s="59" t="s">
        <v>34</v>
      </c>
      <c r="B210" s="57">
        <v>75.3</v>
      </c>
      <c r="C210" s="58">
        <v>69.2</v>
      </c>
    </row>
    <row r="211" spans="1:3">
      <c r="A211" s="59" t="s">
        <v>35</v>
      </c>
      <c r="B211" s="57">
        <v>99.3</v>
      </c>
      <c r="C211" s="58">
        <v>90.3</v>
      </c>
    </row>
    <row r="212" spans="1:3">
      <c r="A212" s="59" t="s">
        <v>36</v>
      </c>
      <c r="B212" s="57">
        <v>97.4</v>
      </c>
      <c r="C212" s="58">
        <v>99.6</v>
      </c>
    </row>
    <row r="213" spans="1:3" ht="36">
      <c r="A213" s="59" t="s">
        <v>37</v>
      </c>
      <c r="B213" s="57">
        <v>94.5</v>
      </c>
      <c r="C213" s="58">
        <v>81.2</v>
      </c>
    </row>
    <row r="214" spans="1:3">
      <c r="A214" s="59" t="s">
        <v>38</v>
      </c>
      <c r="B214" s="57">
        <v>93.4</v>
      </c>
      <c r="C214" s="58">
        <v>93.4</v>
      </c>
    </row>
    <row r="215" spans="1:3">
      <c r="A215" s="59" t="s">
        <v>39</v>
      </c>
      <c r="B215" s="57">
        <v>72.3</v>
      </c>
      <c r="C215" s="58">
        <v>88.4</v>
      </c>
    </row>
    <row r="216" spans="1:3">
      <c r="A216" s="59" t="s">
        <v>40</v>
      </c>
      <c r="B216" s="57">
        <v>98.6</v>
      </c>
      <c r="C216" s="58">
        <v>97.5</v>
      </c>
    </row>
    <row r="217" spans="1:3">
      <c r="A217" s="59" t="s">
        <v>41</v>
      </c>
      <c r="B217" s="57">
        <v>96.3</v>
      </c>
      <c r="C217" s="58">
        <v>83.7</v>
      </c>
    </row>
    <row r="218" spans="1:3">
      <c r="A218" s="60" t="s">
        <v>81</v>
      </c>
      <c r="B218" s="61">
        <v>93.6</v>
      </c>
      <c r="C218" s="61">
        <v>91.1</v>
      </c>
    </row>
  </sheetData>
  <sortState ref="A198:A219">
    <sortCondition ref="A197"/>
  </sortState>
  <mergeCells count="16">
    <mergeCell ref="A195:C195"/>
    <mergeCell ref="E195:R195"/>
    <mergeCell ref="A147:C147"/>
    <mergeCell ref="E147:R147"/>
    <mergeCell ref="A175:C175"/>
    <mergeCell ref="E175:R175"/>
    <mergeCell ref="A89:C89"/>
    <mergeCell ref="E89:R89"/>
    <mergeCell ref="A118:C118"/>
    <mergeCell ref="E118:R118"/>
    <mergeCell ref="A1:C1"/>
    <mergeCell ref="E1:R1"/>
    <mergeCell ref="A31:C31"/>
    <mergeCell ref="E31:R31"/>
    <mergeCell ref="A60:C60"/>
    <mergeCell ref="E60:R60"/>
  </mergeCells>
  <pageMargins left="0.43307086614173229" right="0.27559055118110237" top="0.31496062992125984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Денна</vt:lpstr>
      <vt:lpstr>Діаграми</vt:lpstr>
      <vt:lpstr>Денна!Область_печати</vt:lpstr>
      <vt:lpstr>Діаграми!Область_печати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2016-02-26T09:42:41Z</dcterms:modified>
</cp:coreProperties>
</file>