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Денна" sheetId="1" r:id="rId1"/>
    <sheet name="Діаграми" sheetId="4" r:id="rId2"/>
  </sheets>
  <definedNames>
    <definedName name="_xlnm.Print_Area" localSheetId="0">Денна!$A$1:$S$35</definedName>
    <definedName name="_xlnm.Print_Area" localSheetId="1">Діаграми!$E$149:$S$172</definedName>
  </definedNames>
  <calcPr calcId="125725"/>
</workbook>
</file>

<file path=xl/calcChain.xml><?xml version="1.0" encoding="utf-8"?>
<calcChain xmlns="http://schemas.openxmlformats.org/spreadsheetml/2006/main">
  <c r="L236" i="1"/>
  <c r="L34"/>
  <c r="K34"/>
  <c r="H233"/>
  <c r="G107"/>
  <c r="N107"/>
  <c r="O107"/>
  <c r="C143"/>
  <c r="O179"/>
  <c r="F72"/>
  <c r="J72"/>
  <c r="K72"/>
  <c r="L72"/>
  <c r="F33"/>
  <c r="H32"/>
  <c r="H9"/>
  <c r="J33"/>
  <c r="K33"/>
  <c r="L33"/>
  <c r="M71"/>
  <c r="H71"/>
  <c r="E71" s="1"/>
  <c r="D71" s="1"/>
  <c r="M32"/>
  <c r="E32"/>
  <c r="D32" s="1"/>
  <c r="M204"/>
  <c r="H204"/>
  <c r="E204" s="1"/>
  <c r="D204" s="1"/>
  <c r="B204" s="1"/>
  <c r="M167"/>
  <c r="H167"/>
  <c r="M131"/>
  <c r="H131"/>
  <c r="M95"/>
  <c r="H95"/>
  <c r="M59"/>
  <c r="H59"/>
  <c r="E59"/>
  <c r="D59" s="1"/>
  <c r="B59" s="1"/>
  <c r="M20"/>
  <c r="H20"/>
  <c r="E20" s="1"/>
  <c r="D20" s="1"/>
  <c r="B20" s="1"/>
  <c r="N143"/>
  <c r="O143"/>
  <c r="P143"/>
  <c r="P107"/>
  <c r="P72"/>
  <c r="M207"/>
  <c r="H207"/>
  <c r="C33"/>
  <c r="G33"/>
  <c r="I33"/>
  <c r="N33"/>
  <c r="O33"/>
  <c r="P33"/>
  <c r="F215"/>
  <c r="G215"/>
  <c r="I215"/>
  <c r="J215"/>
  <c r="K215"/>
  <c r="L215"/>
  <c r="N215"/>
  <c r="O215"/>
  <c r="P215"/>
  <c r="G179"/>
  <c r="F179"/>
  <c r="I179"/>
  <c r="J179"/>
  <c r="K179"/>
  <c r="L179"/>
  <c r="N179"/>
  <c r="F143"/>
  <c r="G143"/>
  <c r="I143"/>
  <c r="J143"/>
  <c r="K143"/>
  <c r="L143"/>
  <c r="C107"/>
  <c r="F107"/>
  <c r="I107"/>
  <c r="J107"/>
  <c r="K107"/>
  <c r="L107"/>
  <c r="I72"/>
  <c r="H70"/>
  <c r="M199"/>
  <c r="H199"/>
  <c r="M162"/>
  <c r="H162"/>
  <c r="M90"/>
  <c r="H90"/>
  <c r="M54"/>
  <c r="H54"/>
  <c r="M15"/>
  <c r="H15"/>
  <c r="M126"/>
  <c r="H126"/>
  <c r="M214"/>
  <c r="H214"/>
  <c r="M177"/>
  <c r="M178"/>
  <c r="H177"/>
  <c r="E177" s="1"/>
  <c r="D177" s="1"/>
  <c r="H178"/>
  <c r="E178" s="1"/>
  <c r="D178" s="1"/>
  <c r="M141"/>
  <c r="M142"/>
  <c r="H141"/>
  <c r="H142"/>
  <c r="M105"/>
  <c r="M106"/>
  <c r="H105"/>
  <c r="H106"/>
  <c r="E106" s="1"/>
  <c r="D106" s="1"/>
  <c r="E105"/>
  <c r="D105" s="1"/>
  <c r="R105" s="1"/>
  <c r="M69"/>
  <c r="M70"/>
  <c r="H69"/>
  <c r="M30"/>
  <c r="M31"/>
  <c r="H30"/>
  <c r="E30" s="1"/>
  <c r="D30" s="1"/>
  <c r="H31"/>
  <c r="E31" s="1"/>
  <c r="D31" s="1"/>
  <c r="P235"/>
  <c r="O235"/>
  <c r="N235"/>
  <c r="L235"/>
  <c r="K235"/>
  <c r="J235"/>
  <c r="I235"/>
  <c r="G235"/>
  <c r="F235"/>
  <c r="C235"/>
  <c r="M234"/>
  <c r="H234"/>
  <c r="M233"/>
  <c r="M232"/>
  <c r="H232"/>
  <c r="M231"/>
  <c r="H231"/>
  <c r="M230"/>
  <c r="H230"/>
  <c r="C215"/>
  <c r="M213"/>
  <c r="H213"/>
  <c r="M212"/>
  <c r="H212"/>
  <c r="M211"/>
  <c r="H211"/>
  <c r="M210"/>
  <c r="H210"/>
  <c r="M209"/>
  <c r="H209"/>
  <c r="M208"/>
  <c r="H208"/>
  <c r="M206"/>
  <c r="H206"/>
  <c r="M205"/>
  <c r="H205"/>
  <c r="M203"/>
  <c r="H203"/>
  <c r="M202"/>
  <c r="H202"/>
  <c r="M201"/>
  <c r="H201"/>
  <c r="M200"/>
  <c r="H200"/>
  <c r="M198"/>
  <c r="H198"/>
  <c r="M197"/>
  <c r="H197"/>
  <c r="M196"/>
  <c r="H196"/>
  <c r="M195"/>
  <c r="H195"/>
  <c r="M194"/>
  <c r="H194"/>
  <c r="M193"/>
  <c r="H193"/>
  <c r="P179"/>
  <c r="C179"/>
  <c r="M176"/>
  <c r="H176"/>
  <c r="M175"/>
  <c r="H175"/>
  <c r="M174"/>
  <c r="H174"/>
  <c r="M173"/>
  <c r="H173"/>
  <c r="M172"/>
  <c r="H172"/>
  <c r="M171"/>
  <c r="H171"/>
  <c r="M170"/>
  <c r="H170"/>
  <c r="M169"/>
  <c r="H169"/>
  <c r="M168"/>
  <c r="H168"/>
  <c r="M166"/>
  <c r="H166"/>
  <c r="M165"/>
  <c r="H165"/>
  <c r="M164"/>
  <c r="H164"/>
  <c r="M163"/>
  <c r="H163"/>
  <c r="M161"/>
  <c r="H161"/>
  <c r="M160"/>
  <c r="H160"/>
  <c r="M159"/>
  <c r="H159"/>
  <c r="M158"/>
  <c r="H158"/>
  <c r="M157"/>
  <c r="H157"/>
  <c r="M156"/>
  <c r="H156"/>
  <c r="M140"/>
  <c r="H140"/>
  <c r="M139"/>
  <c r="H139"/>
  <c r="M138"/>
  <c r="H138"/>
  <c r="M137"/>
  <c r="H137"/>
  <c r="M136"/>
  <c r="H136"/>
  <c r="M135"/>
  <c r="H135"/>
  <c r="M134"/>
  <c r="H134"/>
  <c r="M133"/>
  <c r="H133"/>
  <c r="M132"/>
  <c r="H132"/>
  <c r="M130"/>
  <c r="H130"/>
  <c r="M129"/>
  <c r="H129"/>
  <c r="M128"/>
  <c r="H128"/>
  <c r="M127"/>
  <c r="H127"/>
  <c r="M125"/>
  <c r="H125"/>
  <c r="M124"/>
  <c r="H124"/>
  <c r="M123"/>
  <c r="H123"/>
  <c r="M122"/>
  <c r="H122"/>
  <c r="M121"/>
  <c r="H121"/>
  <c r="M120"/>
  <c r="H120"/>
  <c r="M104"/>
  <c r="H104"/>
  <c r="M103"/>
  <c r="H103"/>
  <c r="M102"/>
  <c r="H102"/>
  <c r="M101"/>
  <c r="H101"/>
  <c r="M100"/>
  <c r="H100"/>
  <c r="M99"/>
  <c r="H99"/>
  <c r="M98"/>
  <c r="H98"/>
  <c r="M97"/>
  <c r="H97"/>
  <c r="M96"/>
  <c r="H96"/>
  <c r="M94"/>
  <c r="H94"/>
  <c r="M93"/>
  <c r="H93"/>
  <c r="M92"/>
  <c r="H92"/>
  <c r="M91"/>
  <c r="H91"/>
  <c r="M89"/>
  <c r="H89"/>
  <c r="M88"/>
  <c r="H88"/>
  <c r="M87"/>
  <c r="H87"/>
  <c r="M86"/>
  <c r="H86"/>
  <c r="M85"/>
  <c r="H85"/>
  <c r="M84"/>
  <c r="H84"/>
  <c r="O72"/>
  <c r="N72"/>
  <c r="G72"/>
  <c r="C72"/>
  <c r="M68"/>
  <c r="H68"/>
  <c r="M67"/>
  <c r="H67"/>
  <c r="M66"/>
  <c r="H66"/>
  <c r="M65"/>
  <c r="H65"/>
  <c r="M64"/>
  <c r="H64"/>
  <c r="M63"/>
  <c r="H63"/>
  <c r="M62"/>
  <c r="H62"/>
  <c r="M61"/>
  <c r="H61"/>
  <c r="M60"/>
  <c r="H60"/>
  <c r="M58"/>
  <c r="H58"/>
  <c r="M57"/>
  <c r="H57"/>
  <c r="M56"/>
  <c r="H56"/>
  <c r="M55"/>
  <c r="H55"/>
  <c r="M53"/>
  <c r="H53"/>
  <c r="M52"/>
  <c r="H52"/>
  <c r="M51"/>
  <c r="H51"/>
  <c r="M50"/>
  <c r="H50"/>
  <c r="M49"/>
  <c r="H49"/>
  <c r="M48"/>
  <c r="H48"/>
  <c r="M29"/>
  <c r="H29"/>
  <c r="M28"/>
  <c r="H28"/>
  <c r="M27"/>
  <c r="H27"/>
  <c r="M26"/>
  <c r="H26"/>
  <c r="M25"/>
  <c r="H25"/>
  <c r="M24"/>
  <c r="H24"/>
  <c r="M23"/>
  <c r="H23"/>
  <c r="M22"/>
  <c r="H22"/>
  <c r="M21"/>
  <c r="H21"/>
  <c r="M19"/>
  <c r="H19"/>
  <c r="M18"/>
  <c r="H18"/>
  <c r="M17"/>
  <c r="H17"/>
  <c r="M16"/>
  <c r="H16"/>
  <c r="M14"/>
  <c r="H14"/>
  <c r="M13"/>
  <c r="H13"/>
  <c r="M12"/>
  <c r="H12"/>
  <c r="M11"/>
  <c r="H11"/>
  <c r="M10"/>
  <c r="H10"/>
  <c r="M9"/>
  <c r="B71" l="1"/>
  <c r="R71"/>
  <c r="Q71"/>
  <c r="B32"/>
  <c r="R32"/>
  <c r="Q32"/>
  <c r="R204"/>
  <c r="Q204"/>
  <c r="E167"/>
  <c r="D167" s="1"/>
  <c r="B167"/>
  <c r="R167"/>
  <c r="Q167"/>
  <c r="E131"/>
  <c r="D131" s="1"/>
  <c r="E95"/>
  <c r="D95" s="1"/>
  <c r="B95" s="1"/>
  <c r="Q95"/>
  <c r="R95"/>
  <c r="Q59"/>
  <c r="R59"/>
  <c r="Q20"/>
  <c r="R20"/>
  <c r="R178"/>
  <c r="B178"/>
  <c r="R177"/>
  <c r="B177"/>
  <c r="E69"/>
  <c r="D69" s="1"/>
  <c r="B69" s="1"/>
  <c r="B105"/>
  <c r="E141"/>
  <c r="D141" s="1"/>
  <c r="R141" s="1"/>
  <c r="R106"/>
  <c r="B106"/>
  <c r="R31"/>
  <c r="B31"/>
  <c r="R30"/>
  <c r="B30"/>
  <c r="E207"/>
  <c r="D207" s="1"/>
  <c r="R207" s="1"/>
  <c r="M215"/>
  <c r="M72"/>
  <c r="M179"/>
  <c r="M107"/>
  <c r="M33"/>
  <c r="H33"/>
  <c r="H215"/>
  <c r="H179"/>
  <c r="E142"/>
  <c r="D142" s="1"/>
  <c r="R142" s="1"/>
  <c r="H143"/>
  <c r="H107"/>
  <c r="H72"/>
  <c r="R69"/>
  <c r="E70"/>
  <c r="D70" s="1"/>
  <c r="R70" s="1"/>
  <c r="E21"/>
  <c r="D21" s="1"/>
  <c r="R21" s="1"/>
  <c r="E161"/>
  <c r="D161" s="1"/>
  <c r="Q161" s="1"/>
  <c r="E212"/>
  <c r="D212" s="1"/>
  <c r="Q212" s="1"/>
  <c r="E199"/>
  <c r="D199" s="1"/>
  <c r="Q199" s="1"/>
  <c r="E162"/>
  <c r="D162" s="1"/>
  <c r="E97"/>
  <c r="D97" s="1"/>
  <c r="R97" s="1"/>
  <c r="E90"/>
  <c r="D90" s="1"/>
  <c r="E132"/>
  <c r="D132" s="1"/>
  <c r="R132" s="1"/>
  <c r="E54"/>
  <c r="D54" s="1"/>
  <c r="B54" s="1"/>
  <c r="E158"/>
  <c r="D158" s="1"/>
  <c r="R158" s="1"/>
  <c r="E122"/>
  <c r="D122" s="1"/>
  <c r="R122" s="1"/>
  <c r="E15"/>
  <c r="D15" s="1"/>
  <c r="B15" s="1"/>
  <c r="E10"/>
  <c r="D10" s="1"/>
  <c r="B10" s="1"/>
  <c r="E194"/>
  <c r="D194" s="1"/>
  <c r="Q194" s="1"/>
  <c r="E202"/>
  <c r="D202" s="1"/>
  <c r="B202" s="1"/>
  <c r="E205"/>
  <c r="D205" s="1"/>
  <c r="Q205" s="1"/>
  <c r="E208"/>
  <c r="D208" s="1"/>
  <c r="Q208" s="1"/>
  <c r="E210"/>
  <c r="D210" s="1"/>
  <c r="R210" s="1"/>
  <c r="E214"/>
  <c r="D214" s="1"/>
  <c r="B214" s="1"/>
  <c r="E29"/>
  <c r="D29" s="1"/>
  <c r="R29" s="1"/>
  <c r="E56"/>
  <c r="D56" s="1"/>
  <c r="B56" s="1"/>
  <c r="E171"/>
  <c r="D171" s="1"/>
  <c r="Q171" s="1"/>
  <c r="E173"/>
  <c r="D173" s="1"/>
  <c r="R173" s="1"/>
  <c r="E175"/>
  <c r="D175" s="1"/>
  <c r="B175" s="1"/>
  <c r="E126"/>
  <c r="D126" s="1"/>
  <c r="B126" s="1"/>
  <c r="E25"/>
  <c r="D25" s="1"/>
  <c r="B25" s="1"/>
  <c r="E98"/>
  <c r="D98" s="1"/>
  <c r="Q98" s="1"/>
  <c r="E99"/>
  <c r="D99" s="1"/>
  <c r="R99" s="1"/>
  <c r="E103"/>
  <c r="D103" s="1"/>
  <c r="R103" s="1"/>
  <c r="E104"/>
  <c r="D104" s="1"/>
  <c r="B104" s="1"/>
  <c r="E133"/>
  <c r="D133" s="1"/>
  <c r="R133" s="1"/>
  <c r="E136"/>
  <c r="D136" s="1"/>
  <c r="Q136" s="1"/>
  <c r="E138"/>
  <c r="D138" s="1"/>
  <c r="Q138" s="1"/>
  <c r="E140"/>
  <c r="D140" s="1"/>
  <c r="B140" s="1"/>
  <c r="E231"/>
  <c r="D231" s="1"/>
  <c r="B231" s="1"/>
  <c r="E233"/>
  <c r="D233" s="1"/>
  <c r="B233" s="1"/>
  <c r="B141"/>
  <c r="R126"/>
  <c r="E27"/>
  <c r="D27" s="1"/>
  <c r="Q27" s="1"/>
  <c r="Q178"/>
  <c r="Q106"/>
  <c r="Q31"/>
  <c r="E50"/>
  <c r="D50" s="1"/>
  <c r="B50" s="1"/>
  <c r="E11"/>
  <c r="D11" s="1"/>
  <c r="R11" s="1"/>
  <c r="E123"/>
  <c r="D123" s="1"/>
  <c r="R123" s="1"/>
  <c r="E87"/>
  <c r="D87" s="1"/>
  <c r="R87" s="1"/>
  <c r="E12"/>
  <c r="D12" s="1"/>
  <c r="B12" s="1"/>
  <c r="E101"/>
  <c r="D101" s="1"/>
  <c r="R101" s="1"/>
  <c r="E65"/>
  <c r="D65" s="1"/>
  <c r="R65" s="1"/>
  <c r="Q177"/>
  <c r="Q105"/>
  <c r="Q30"/>
  <c r="E134"/>
  <c r="D134" s="1"/>
  <c r="B134" s="1"/>
  <c r="E121"/>
  <c r="D121" s="1"/>
  <c r="R121" s="1"/>
  <c r="E52"/>
  <c r="D52" s="1"/>
  <c r="B52" s="1"/>
  <c r="H235"/>
  <c r="E196"/>
  <c r="D196" s="1"/>
  <c r="B196" s="1"/>
  <c r="E197"/>
  <c r="D197" s="1"/>
  <c r="R197" s="1"/>
  <c r="E200"/>
  <c r="D200" s="1"/>
  <c r="Q200" s="1"/>
  <c r="E164"/>
  <c r="D164" s="1"/>
  <c r="R164" s="1"/>
  <c r="E166"/>
  <c r="D166" s="1"/>
  <c r="Q166" s="1"/>
  <c r="E169"/>
  <c r="D169" s="1"/>
  <c r="Q169" s="1"/>
  <c r="E124"/>
  <c r="D124" s="1"/>
  <c r="B124" s="1"/>
  <c r="E127"/>
  <c r="D127" s="1"/>
  <c r="R127" s="1"/>
  <c r="E129"/>
  <c r="D129" s="1"/>
  <c r="R129" s="1"/>
  <c r="E130"/>
  <c r="D130" s="1"/>
  <c r="E92"/>
  <c r="D92" s="1"/>
  <c r="R92" s="1"/>
  <c r="E94"/>
  <c r="D94" s="1"/>
  <c r="R94" s="1"/>
  <c r="E96"/>
  <c r="D96" s="1"/>
  <c r="R96" s="1"/>
  <c r="E58"/>
  <c r="D58" s="1"/>
  <c r="Q58" s="1"/>
  <c r="E61"/>
  <c r="D61" s="1"/>
  <c r="B61" s="1"/>
  <c r="E13"/>
  <c r="D13" s="1"/>
  <c r="Q13" s="1"/>
  <c r="E16"/>
  <c r="D16" s="1"/>
  <c r="B16" s="1"/>
  <c r="E19"/>
  <c r="D19" s="1"/>
  <c r="R19" s="1"/>
  <c r="E18"/>
  <c r="D18" s="1"/>
  <c r="Q18" s="1"/>
  <c r="E23"/>
  <c r="D23" s="1"/>
  <c r="Q23" s="1"/>
  <c r="E48"/>
  <c r="D48" s="1"/>
  <c r="Q48" s="1"/>
  <c r="E53"/>
  <c r="D53" s="1"/>
  <c r="Q53" s="1"/>
  <c r="E63"/>
  <c r="D63" s="1"/>
  <c r="Q63" s="1"/>
  <c r="E67"/>
  <c r="D67" s="1"/>
  <c r="Q67" s="1"/>
  <c r="E85"/>
  <c r="D85" s="1"/>
  <c r="Q85" s="1"/>
  <c r="E88"/>
  <c r="D88" s="1"/>
  <c r="R88" s="1"/>
  <c r="E89"/>
  <c r="D89" s="1"/>
  <c r="Q89" s="1"/>
  <c r="E91"/>
  <c r="D91" s="1"/>
  <c r="R91" s="1"/>
  <c r="E93"/>
  <c r="D93" s="1"/>
  <c r="R93" s="1"/>
  <c r="E100"/>
  <c r="D100" s="1"/>
  <c r="R100" s="1"/>
  <c r="E102"/>
  <c r="D102" s="1"/>
  <c r="R102" s="1"/>
  <c r="E125"/>
  <c r="D125" s="1"/>
  <c r="R125" s="1"/>
  <c r="E128"/>
  <c r="D128" s="1"/>
  <c r="R128" s="1"/>
  <c r="E156"/>
  <c r="D156" s="1"/>
  <c r="E120"/>
  <c r="D120" s="1"/>
  <c r="E9"/>
  <c r="E14"/>
  <c r="D14" s="1"/>
  <c r="E17"/>
  <c r="D17" s="1"/>
  <c r="E22"/>
  <c r="D22" s="1"/>
  <c r="E24"/>
  <c r="D24" s="1"/>
  <c r="E26"/>
  <c r="D26" s="1"/>
  <c r="E28"/>
  <c r="D28" s="1"/>
  <c r="Q28" s="1"/>
  <c r="E49"/>
  <c r="D49" s="1"/>
  <c r="E51"/>
  <c r="D51" s="1"/>
  <c r="E55"/>
  <c r="D55" s="1"/>
  <c r="Q55" s="1"/>
  <c r="E57"/>
  <c r="D57" s="1"/>
  <c r="E60"/>
  <c r="D60" s="1"/>
  <c r="B60" s="1"/>
  <c r="E62"/>
  <c r="D62" s="1"/>
  <c r="E64"/>
  <c r="D64" s="1"/>
  <c r="Q64" s="1"/>
  <c r="E66"/>
  <c r="D66" s="1"/>
  <c r="E68"/>
  <c r="D68" s="1"/>
  <c r="E84"/>
  <c r="E86"/>
  <c r="D86" s="1"/>
  <c r="Q86" s="1"/>
  <c r="E135"/>
  <c r="D135" s="1"/>
  <c r="E137"/>
  <c r="D137" s="1"/>
  <c r="Q137" s="1"/>
  <c r="E139"/>
  <c r="D139" s="1"/>
  <c r="Q139" s="1"/>
  <c r="M143"/>
  <c r="E157"/>
  <c r="D157" s="1"/>
  <c r="Q157" s="1"/>
  <c r="E159"/>
  <c r="D159" s="1"/>
  <c r="Q159" s="1"/>
  <c r="E160"/>
  <c r="D160" s="1"/>
  <c r="E163"/>
  <c r="D163" s="1"/>
  <c r="Q163" s="1"/>
  <c r="E165"/>
  <c r="D165" s="1"/>
  <c r="Q165" s="1"/>
  <c r="E168"/>
  <c r="D168" s="1"/>
  <c r="Q168" s="1"/>
  <c r="E170"/>
  <c r="D170" s="1"/>
  <c r="E172"/>
  <c r="D172" s="1"/>
  <c r="Q172" s="1"/>
  <c r="E174"/>
  <c r="D174" s="1"/>
  <c r="Q174" s="1"/>
  <c r="E176"/>
  <c r="D176" s="1"/>
  <c r="Q176" s="1"/>
  <c r="E193"/>
  <c r="E195"/>
  <c r="D195" s="1"/>
  <c r="Q195" s="1"/>
  <c r="E198"/>
  <c r="D198" s="1"/>
  <c r="Q198" s="1"/>
  <c r="E201"/>
  <c r="D201" s="1"/>
  <c r="Q201" s="1"/>
  <c r="E203"/>
  <c r="D203" s="1"/>
  <c r="Q203" s="1"/>
  <c r="E206"/>
  <c r="D206" s="1"/>
  <c r="E209"/>
  <c r="D209" s="1"/>
  <c r="Q209" s="1"/>
  <c r="E211"/>
  <c r="D211" s="1"/>
  <c r="Q211" s="1"/>
  <c r="E213"/>
  <c r="D213" s="1"/>
  <c r="Q213" s="1"/>
  <c r="E230"/>
  <c r="E232"/>
  <c r="D232" s="1"/>
  <c r="Q232" s="1"/>
  <c r="E234"/>
  <c r="D234" s="1"/>
  <c r="Q234" s="1"/>
  <c r="M235"/>
  <c r="B131" l="1"/>
  <c r="R131"/>
  <c r="Q131"/>
  <c r="Q69"/>
  <c r="R175"/>
  <c r="B207"/>
  <c r="B142"/>
  <c r="E215"/>
  <c r="D215" s="1"/>
  <c r="R212"/>
  <c r="Q175"/>
  <c r="B205"/>
  <c r="Q210"/>
  <c r="Q141"/>
  <c r="Q65"/>
  <c r="B96"/>
  <c r="Q173"/>
  <c r="B212"/>
  <c r="R194"/>
  <c r="Q11"/>
  <c r="B21"/>
  <c r="Q70"/>
  <c r="Q142"/>
  <c r="B70"/>
  <c r="Q207"/>
  <c r="B158"/>
  <c r="Q158"/>
  <c r="E33"/>
  <c r="D33" s="1"/>
  <c r="B33" s="1"/>
  <c r="R231"/>
  <c r="Q140"/>
  <c r="R208"/>
  <c r="Q202"/>
  <c r="R10"/>
  <c r="E179"/>
  <c r="D179" s="1"/>
  <c r="E72"/>
  <c r="D72" s="1"/>
  <c r="R130"/>
  <c r="B130"/>
  <c r="E107"/>
  <c r="D107" s="1"/>
  <c r="R202"/>
  <c r="B161"/>
  <c r="R171"/>
  <c r="B101"/>
  <c r="R98"/>
  <c r="Q16"/>
  <c r="R16"/>
  <c r="Q21"/>
  <c r="B27"/>
  <c r="Q233"/>
  <c r="Q50"/>
  <c r="R61"/>
  <c r="R124"/>
  <c r="Q122"/>
  <c r="B208"/>
  <c r="R161"/>
  <c r="Q231"/>
  <c r="Q197"/>
  <c r="Q133"/>
  <c r="B173"/>
  <c r="B11"/>
  <c r="Q10"/>
  <c r="Q214"/>
  <c r="Q97"/>
  <c r="B132"/>
  <c r="B197"/>
  <c r="B133"/>
  <c r="B93"/>
  <c r="Q87"/>
  <c r="Q56"/>
  <c r="R27"/>
  <c r="B122"/>
  <c r="B87"/>
  <c r="R56"/>
  <c r="B103"/>
  <c r="R214"/>
  <c r="B199"/>
  <c r="R199"/>
  <c r="Q96"/>
  <c r="B98"/>
  <c r="Q132"/>
  <c r="Q101"/>
  <c r="B97"/>
  <c r="B121"/>
  <c r="B162"/>
  <c r="R162"/>
  <c r="Q162"/>
  <c r="Q104"/>
  <c r="R136"/>
  <c r="B123"/>
  <c r="Q99"/>
  <c r="R233"/>
  <c r="B210"/>
  <c r="B169"/>
  <c r="B100"/>
  <c r="R104"/>
  <c r="R25"/>
  <c r="B99"/>
  <c r="B90"/>
  <c r="R90"/>
  <c r="Q90"/>
  <c r="Q130"/>
  <c r="R140"/>
  <c r="R50"/>
  <c r="R134"/>
  <c r="R54"/>
  <c r="Q54"/>
  <c r="B194"/>
  <c r="B171"/>
  <c r="B136"/>
  <c r="R205"/>
  <c r="Q25"/>
  <c r="B29"/>
  <c r="Q196"/>
  <c r="B138"/>
  <c r="B129"/>
  <c r="R15"/>
  <c r="Q15"/>
  <c r="B127"/>
  <c r="Q123"/>
  <c r="Q52"/>
  <c r="Q19"/>
  <c r="B164"/>
  <c r="R138"/>
  <c r="Q29"/>
  <c r="Q12"/>
  <c r="R58"/>
  <c r="B23"/>
  <c r="B65"/>
  <c r="R52"/>
  <c r="R12"/>
  <c r="Q164"/>
  <c r="Q126"/>
  <c r="R196"/>
  <c r="R169"/>
  <c r="B58"/>
  <c r="B18"/>
  <c r="B19"/>
  <c r="Q134"/>
  <c r="Q103"/>
  <c r="B94"/>
  <c r="B166"/>
  <c r="R63"/>
  <c r="R200"/>
  <c r="B200"/>
  <c r="Q127"/>
  <c r="Q121"/>
  <c r="Q125"/>
  <c r="B125"/>
  <c r="Q92"/>
  <c r="B92"/>
  <c r="B88"/>
  <c r="R13"/>
  <c r="R166"/>
  <c r="Q124"/>
  <c r="Q129"/>
  <c r="B128"/>
  <c r="Q128"/>
  <c r="Q100"/>
  <c r="Q91"/>
  <c r="B91"/>
  <c r="B85"/>
  <c r="Q94"/>
  <c r="B102"/>
  <c r="Q102"/>
  <c r="Q93"/>
  <c r="Q88"/>
  <c r="R85"/>
  <c r="Q61"/>
  <c r="B67"/>
  <c r="R53"/>
  <c r="R67"/>
  <c r="B53"/>
  <c r="B13"/>
  <c r="R23"/>
  <c r="B63"/>
  <c r="R18"/>
  <c r="R89"/>
  <c r="B89"/>
  <c r="R206"/>
  <c r="B206"/>
  <c r="D193"/>
  <c r="R170"/>
  <c r="B170"/>
  <c r="R160"/>
  <c r="B160"/>
  <c r="R156"/>
  <c r="B156"/>
  <c r="R135"/>
  <c r="B135"/>
  <c r="D84"/>
  <c r="R62"/>
  <c r="B62"/>
  <c r="R51"/>
  <c r="B51"/>
  <c r="R26"/>
  <c r="B26"/>
  <c r="R22"/>
  <c r="B22"/>
  <c r="D9"/>
  <c r="R120"/>
  <c r="B120"/>
  <c r="R234"/>
  <c r="B234"/>
  <c r="D230"/>
  <c r="E235"/>
  <c r="R213"/>
  <c r="B213"/>
  <c r="R209"/>
  <c r="B209"/>
  <c r="R203"/>
  <c r="B203"/>
  <c r="R198"/>
  <c r="B198"/>
  <c r="R195"/>
  <c r="B195"/>
  <c r="R176"/>
  <c r="B176"/>
  <c r="R172"/>
  <c r="B172"/>
  <c r="R168"/>
  <c r="B168"/>
  <c r="R163"/>
  <c r="B163"/>
  <c r="R159"/>
  <c r="B159"/>
  <c r="R137"/>
  <c r="B137"/>
  <c r="R86"/>
  <c r="B86"/>
  <c r="R68"/>
  <c r="B68"/>
  <c r="R64"/>
  <c r="B64"/>
  <c r="R60"/>
  <c r="R55"/>
  <c r="B55"/>
  <c r="R49"/>
  <c r="B49"/>
  <c r="R48"/>
  <c r="B48"/>
  <c r="R28"/>
  <c r="B28"/>
  <c r="R24"/>
  <c r="B24"/>
  <c r="R17"/>
  <c r="B17"/>
  <c r="E143"/>
  <c r="Q206"/>
  <c r="Q170"/>
  <c r="Q62"/>
  <c r="Q51"/>
  <c r="Q156"/>
  <c r="Q120"/>
  <c r="Q26"/>
  <c r="Q22"/>
  <c r="Q17"/>
  <c r="Q68"/>
  <c r="Q60"/>
  <c r="Q49"/>
  <c r="Q24"/>
  <c r="R232"/>
  <c r="B232"/>
  <c r="R211"/>
  <c r="B211"/>
  <c r="R201"/>
  <c r="B201"/>
  <c r="R174"/>
  <c r="B174"/>
  <c r="R165"/>
  <c r="B165"/>
  <c r="R157"/>
  <c r="B157"/>
  <c r="R139"/>
  <c r="B139"/>
  <c r="R66"/>
  <c r="B66"/>
  <c r="R57"/>
  <c r="B57"/>
  <c r="R14"/>
  <c r="B14"/>
  <c r="Q160"/>
  <c r="Q135"/>
  <c r="Q66"/>
  <c r="Q57"/>
  <c r="Q14"/>
  <c r="E180" l="1"/>
  <c r="P73"/>
  <c r="N73"/>
  <c r="L73"/>
  <c r="J73"/>
  <c r="F73"/>
  <c r="Q72"/>
  <c r="I73"/>
  <c r="M73"/>
  <c r="R72"/>
  <c r="H73"/>
  <c r="K73"/>
  <c r="G73"/>
  <c r="O73"/>
  <c r="B72"/>
  <c r="D73" s="1"/>
  <c r="D235"/>
  <c r="E236" s="1"/>
  <c r="R230"/>
  <c r="B230"/>
  <c r="Q230"/>
  <c r="R9"/>
  <c r="B9"/>
  <c r="Q9"/>
  <c r="E108"/>
  <c r="R84"/>
  <c r="B84"/>
  <c r="Q84"/>
  <c r="R193"/>
  <c r="B193"/>
  <c r="Q193"/>
  <c r="D143"/>
  <c r="E144" s="1"/>
  <c r="P180"/>
  <c r="N180"/>
  <c r="L180"/>
  <c r="J180"/>
  <c r="F180"/>
  <c r="M180"/>
  <c r="H180"/>
  <c r="B179"/>
  <c r="D180" s="1"/>
  <c r="I180"/>
  <c r="Q179"/>
  <c r="G180"/>
  <c r="O180"/>
  <c r="K180"/>
  <c r="R179"/>
  <c r="E73"/>
  <c r="P216" l="1"/>
  <c r="N216"/>
  <c r="L216"/>
  <c r="J216"/>
  <c r="F216"/>
  <c r="B215"/>
  <c r="D216" s="1"/>
  <c r="I216"/>
  <c r="M216"/>
  <c r="G216"/>
  <c r="O216"/>
  <c r="K216"/>
  <c r="R215"/>
  <c r="H216"/>
  <c r="Q215"/>
  <c r="N108"/>
  <c r="J108"/>
  <c r="F108"/>
  <c r="P108"/>
  <c r="L108"/>
  <c r="H108"/>
  <c r="O108"/>
  <c r="M108"/>
  <c r="R107"/>
  <c r="B107"/>
  <c r="D108" s="1"/>
  <c r="K108"/>
  <c r="Q107"/>
  <c r="G108"/>
  <c r="I108"/>
  <c r="O34"/>
  <c r="I34"/>
  <c r="G34"/>
  <c r="D34"/>
  <c r="M34"/>
  <c r="N34"/>
  <c r="F34"/>
  <c r="P34"/>
  <c r="J34"/>
  <c r="R33"/>
  <c r="H34"/>
  <c r="Q33"/>
  <c r="O236"/>
  <c r="K236"/>
  <c r="I236"/>
  <c r="G236"/>
  <c r="B235"/>
  <c r="D236" s="1"/>
  <c r="N236"/>
  <c r="H236"/>
  <c r="F236"/>
  <c r="P236"/>
  <c r="Q235"/>
  <c r="R235"/>
  <c r="J236"/>
  <c r="M236"/>
  <c r="O144"/>
  <c r="K144"/>
  <c r="I144"/>
  <c r="G144"/>
  <c r="B143"/>
  <c r="D144" s="1"/>
  <c r="R143"/>
  <c r="N144"/>
  <c r="J144"/>
  <c r="L144"/>
  <c r="F144"/>
  <c r="P144"/>
  <c r="H144"/>
  <c r="Q143"/>
  <c r="M144"/>
  <c r="E216"/>
  <c r="E34"/>
</calcChain>
</file>

<file path=xl/sharedStrings.xml><?xml version="1.0" encoding="utf-8"?>
<sst xmlns="http://schemas.openxmlformats.org/spreadsheetml/2006/main" count="577" uniqueCount="133">
  <si>
    <t>Державний вищий навчальний заклад</t>
  </si>
  <si>
    <t xml:space="preserve">Денне навчання </t>
  </si>
  <si>
    <t>Зведена по університету</t>
  </si>
  <si>
    <t>Факультети</t>
  </si>
  <si>
    <t>Усього студентів          на       початок    сесії</t>
  </si>
  <si>
    <t>У т.ч.в акаде-мічній відпустці</t>
  </si>
  <si>
    <t>Повинні склада-ти екзамен (гр.2-гр.3)</t>
  </si>
  <si>
    <t>Усього допуще-но до екзаме-нів</t>
  </si>
  <si>
    <t>Не допущено</t>
  </si>
  <si>
    <t xml:space="preserve">Не зя'вилися з поважних причин </t>
  </si>
  <si>
    <t>Склали</t>
  </si>
  <si>
    <t>Дістали незадовільну оцінку</t>
  </si>
  <si>
    <t>Абсо-лютна успіш-ність (%) (гр8/гр4)</t>
  </si>
  <si>
    <t>Якість   (%)</t>
  </si>
  <si>
    <t>Примітка</t>
  </si>
  <si>
    <t xml:space="preserve">З усіх предме-      тів </t>
  </si>
  <si>
    <t>тільки         на "від- мінно"</t>
  </si>
  <si>
    <t>тільки на "добре" і "відмінно"</t>
  </si>
  <si>
    <t>На        змішані оцінки</t>
  </si>
  <si>
    <t>тільки на "задо-вільно"</t>
  </si>
  <si>
    <t>Усього     ( сума гр.14,15, 16)</t>
  </si>
  <si>
    <t>одну</t>
  </si>
  <si>
    <t>дві</t>
  </si>
  <si>
    <t>три</t>
  </si>
  <si>
    <t>Біологічний</t>
  </si>
  <si>
    <t>Географічний</t>
  </si>
  <si>
    <t>Гуманітарно-природничий</t>
  </si>
  <si>
    <t>Здоров’я людини</t>
  </si>
  <si>
    <t>Інженерно-технічний</t>
  </si>
  <si>
    <t>Інформаційних технологій</t>
  </si>
  <si>
    <t>Історичний</t>
  </si>
  <si>
    <t>Математичний</t>
  </si>
  <si>
    <t>Медичний</t>
  </si>
  <si>
    <t>Міжнародних відносин</t>
  </si>
  <si>
    <t>Стоматологічний</t>
  </si>
  <si>
    <t>Суспільних наук</t>
  </si>
  <si>
    <t>Туризму та міжнародних комунікацій</t>
  </si>
  <si>
    <t>Фізичний</t>
  </si>
  <si>
    <t>Філологічний</t>
  </si>
  <si>
    <t>Хімічний</t>
  </si>
  <si>
    <t>Юридичний</t>
  </si>
  <si>
    <t>Всього по   ун-ту</t>
  </si>
  <si>
    <t>Всього по   ун-ту (%)</t>
  </si>
  <si>
    <t>Перші курси</t>
  </si>
  <si>
    <t xml:space="preserve">Якість   (%)    </t>
  </si>
  <si>
    <t>Другі курси</t>
  </si>
  <si>
    <t>Треті курси</t>
  </si>
  <si>
    <t>Четверті курси</t>
  </si>
  <si>
    <t>П’яті курси</t>
  </si>
  <si>
    <t>Зведена по курсах</t>
  </si>
  <si>
    <t>Іноземної філології</t>
  </si>
  <si>
    <t>ПГК</t>
  </si>
  <si>
    <t>Економічний</t>
  </si>
  <si>
    <t>Міжнародної політики, менеджменту та бізнесу</t>
  </si>
  <si>
    <t>Туризму та міжнар. комунікацій</t>
  </si>
  <si>
    <t>Туризму та міжнарод. комунікацій</t>
  </si>
  <si>
    <r>
      <rPr>
        <sz val="8"/>
        <rFont val="Times New Roman"/>
        <family val="1"/>
        <charset val="204"/>
      </rPr>
      <t>Весняна,</t>
    </r>
    <r>
      <rPr>
        <b/>
        <sz val="8"/>
        <rFont val="Times New Roman"/>
        <family val="1"/>
        <charset val="204"/>
      </rPr>
      <t xml:space="preserve"> </t>
    </r>
    <r>
      <rPr>
        <b/>
        <u/>
        <sz val="8"/>
        <rFont val="Times New Roman"/>
        <family val="1"/>
        <charset val="204"/>
      </rPr>
      <t>зимова сесія</t>
    </r>
    <r>
      <rPr>
        <sz val="8"/>
        <rFont val="Times New Roman"/>
        <family val="1"/>
        <charset val="204"/>
      </rPr>
      <t xml:space="preserve">  (підкреслити)</t>
    </r>
  </si>
  <si>
    <t xml:space="preserve">Семестр 1 </t>
  </si>
  <si>
    <r>
      <rPr>
        <b/>
        <sz val="8"/>
        <rFont val="Times New Roman"/>
        <family val="1"/>
        <charset val="204"/>
      </rPr>
      <t>Весняна,</t>
    </r>
    <r>
      <rPr>
        <sz val="8"/>
        <rFont val="Times New Roman"/>
        <family val="1"/>
        <charset val="204"/>
      </rPr>
      <t xml:space="preserve"> </t>
    </r>
    <r>
      <rPr>
        <b/>
        <u/>
        <sz val="8"/>
        <rFont val="Times New Roman"/>
        <family val="1"/>
        <charset val="204"/>
      </rPr>
      <t xml:space="preserve">зимова сесія </t>
    </r>
    <r>
      <rPr>
        <sz val="8"/>
        <rFont val="Times New Roman"/>
        <family val="1"/>
        <charset val="204"/>
      </rPr>
      <t xml:space="preserve"> (підкреслити)</t>
    </r>
  </si>
  <si>
    <r>
      <rPr>
        <sz val="8"/>
        <rFont val="Times New Roman"/>
        <family val="1"/>
        <charset val="204"/>
      </rPr>
      <t>Весняна,</t>
    </r>
    <r>
      <rPr>
        <b/>
        <u/>
        <sz val="8"/>
        <rFont val="Times New Roman"/>
        <family val="1"/>
        <charset val="204"/>
      </rPr>
      <t xml:space="preserve"> зимова сесія</t>
    </r>
    <r>
      <rPr>
        <sz val="8"/>
        <rFont val="Times New Roman"/>
        <family val="1"/>
        <charset val="204"/>
      </rPr>
      <t xml:space="preserve">  (</t>
    </r>
    <r>
      <rPr>
        <b/>
        <sz val="8"/>
        <rFont val="Times New Roman"/>
        <family val="1"/>
        <charset val="204"/>
      </rPr>
      <t>п</t>
    </r>
    <r>
      <rPr>
        <sz val="8"/>
        <rFont val="Times New Roman"/>
        <family val="1"/>
        <charset val="204"/>
      </rPr>
      <t>ідкреслити)</t>
    </r>
  </si>
  <si>
    <r>
      <rPr>
        <sz val="8"/>
        <rFont val="Times New Roman"/>
        <family val="1"/>
        <charset val="204"/>
      </rPr>
      <t>Весняна,</t>
    </r>
    <r>
      <rPr>
        <b/>
        <u/>
        <sz val="8"/>
        <rFont val="Times New Roman"/>
        <family val="1"/>
        <charset val="204"/>
      </rPr>
      <t xml:space="preserve"> </t>
    </r>
    <r>
      <rPr>
        <u/>
        <sz val="8"/>
        <rFont val="Times New Roman"/>
        <family val="1"/>
        <charset val="204"/>
      </rPr>
      <t xml:space="preserve">зимова сесія </t>
    </r>
    <r>
      <rPr>
        <sz val="8"/>
        <rFont val="Times New Roman"/>
        <family val="1"/>
        <charset val="204"/>
      </rPr>
      <t xml:space="preserve"> (підкреслити)</t>
    </r>
  </si>
  <si>
    <r>
      <rPr>
        <sz val="8"/>
        <rFont val="Times New Roman"/>
        <family val="1"/>
        <charset val="204"/>
      </rPr>
      <t>Весняна,</t>
    </r>
    <r>
      <rPr>
        <b/>
        <u/>
        <sz val="8"/>
        <rFont val="Times New Roman"/>
        <family val="1"/>
        <charset val="204"/>
      </rPr>
      <t xml:space="preserve"> зимова сесія  </t>
    </r>
    <r>
      <rPr>
        <sz val="8"/>
        <rFont val="Times New Roman"/>
        <family val="1"/>
        <charset val="204"/>
      </rPr>
      <t>(підкреслити)</t>
    </r>
  </si>
  <si>
    <t>Денне навчання</t>
  </si>
  <si>
    <t>Факультет</t>
  </si>
  <si>
    <t xml:space="preserve">Успішність % </t>
  </si>
  <si>
    <t>Якість %</t>
  </si>
  <si>
    <t>Міжн.політики, МтаБ</t>
  </si>
  <si>
    <t>Всього по ун-ту</t>
  </si>
  <si>
    <t>Курс</t>
  </si>
  <si>
    <t>1 курси</t>
  </si>
  <si>
    <t>2 курси</t>
  </si>
  <si>
    <t>3 курси</t>
  </si>
  <si>
    <t>4 курси</t>
  </si>
  <si>
    <t>5 курси</t>
  </si>
  <si>
    <t>Успішність %</t>
  </si>
  <si>
    <t>Успішність %  (2014/2015)</t>
  </si>
  <si>
    <t xml:space="preserve">       ВІДОМІСТЬ  ПРО  РЕЗУЛЬТАТИ  ЕКЗАМЕНАЦІЙНОЇ  СЕСІЇ 2015-2016 н.р.</t>
  </si>
  <si>
    <r>
      <t xml:space="preserve">                                                              "Ужгородський національний університет"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</si>
  <si>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t>ЛННЦ</t>
  </si>
  <si>
    <r>
      <t xml:space="preserve">                                                                                          "Ужгородський національний університет"                        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</si>
  <si>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r>
      <t xml:space="preserve">                                                                                "Ужгородський національний університет"                 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</si>
  <si>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r>
      <t xml:space="preserve">                                                                                    "Ужгородський національний університет"                   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</si>
  <si>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t xml:space="preserve">                     ВІДОМІСТЬ  ПРО  РЕЗУЛЬТАТИ  ЕКЗАМЕНАЦІЙНОЇ  СЕСІЇ 2015-2016 н.р.</t>
  </si>
  <si>
    <r>
      <t xml:space="preserve">                                                                                 "Ужгородський національний університет"                                                  </t>
    </r>
    <r>
      <rPr>
        <b/>
        <sz val="8"/>
        <color rgb="FFFF0000"/>
        <rFont val="Times New Roman"/>
        <family val="1"/>
        <charset val="204"/>
      </rPr>
      <t xml:space="preserve"> з перескладанням</t>
    </r>
  </si>
  <si>
    <r>
      <t xml:space="preserve">                                                                 "Ужгородський національний університет"          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</si>
  <si>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t xml:space="preserve">      ВІДОМІСТЬ  ПРО  РЕЗУЛЬТАТИ  ЕКЗАМЕНАЦІЙНОЇ  СЕСІЇ 2015-2016 н.р.</t>
  </si>
  <si>
    <t>Заступник начальника НМВ                                                      М.С.Лошак</t>
  </si>
  <si>
    <t>Заступник начальника НМВ                                                         М.С.Лошак</t>
  </si>
  <si>
    <t>Заступник начальника НМВ                                                                 М.С.Лошак</t>
  </si>
  <si>
    <t>Заступник начальника НМВ                                                     М.С.Лошак</t>
  </si>
  <si>
    <t>Заступник начальника НМВ                                                    М.С.Лошак</t>
  </si>
  <si>
    <t>Заступник начальника НМВ                                                              М.С.Лошак</t>
  </si>
  <si>
    <t>Семестр 1,3,5,7,9,</t>
  </si>
  <si>
    <t>без перескладання</t>
  </si>
  <si>
    <t>Медичний  (іноземці)</t>
  </si>
  <si>
    <t>Медичний (іноземці)</t>
  </si>
  <si>
    <t>Кафедра фізвиховання</t>
  </si>
  <si>
    <t xml:space="preserve">   Денне навчання </t>
  </si>
  <si>
    <t xml:space="preserve">                   ВІДОМІСТЬ  ПРО  РЕЗУЛЬТАТИ  ЕКЗАМЕНАЦІЙНОЇ  СЕСІЇ 2015-2016 н.р.</t>
  </si>
  <si>
    <t xml:space="preserve"> Денне навчання</t>
  </si>
  <si>
    <t xml:space="preserve">     ВІДОМІСТЬ  ПРО  РЕЗУЛЬТАТИ  ЕКЗАМЕНАЦІЙНОЇ  СЕСІЇ 2015-2016 н.р.</t>
  </si>
  <si>
    <t xml:space="preserve"> ВІДОМІСТЬ  ПРО  РЕЗУЛЬТАТИ  ЕКЗАМЕНАЦІЙНОЇ  СЕСІЇ 2015-2016 н.р.</t>
  </si>
  <si>
    <r>
      <t xml:space="preserve">                                                                               "Ужгородський національний університет"                                               </t>
    </r>
    <r>
      <rPr>
        <b/>
        <sz val="7"/>
        <color rgb="FFFF0000"/>
        <rFont val="Times New Roman"/>
        <family val="1"/>
        <charset val="204"/>
      </rPr>
      <t xml:space="preserve">   з перескладанням</t>
    </r>
  </si>
  <si>
    <r>
      <rPr>
        <sz val="7"/>
        <rFont val="Times New Roman"/>
        <family val="1"/>
        <charset val="204"/>
      </rPr>
      <t>Весняна,</t>
    </r>
    <r>
      <rPr>
        <b/>
        <sz val="7"/>
        <rFont val="Times New Roman"/>
        <family val="1"/>
        <charset val="204"/>
      </rPr>
      <t xml:space="preserve"> </t>
    </r>
    <r>
      <rPr>
        <b/>
        <u/>
        <sz val="7"/>
        <rFont val="Times New Roman"/>
        <family val="1"/>
        <charset val="204"/>
      </rPr>
      <t>зимова сесія</t>
    </r>
    <r>
      <rPr>
        <sz val="7"/>
        <rFont val="Times New Roman"/>
        <family val="1"/>
        <charset val="204"/>
      </rPr>
      <t xml:space="preserve">  (підкреслити)</t>
    </r>
  </si>
  <si>
    <t>Показники успішності за зимову сесію 2015/2016 н.р.</t>
  </si>
  <si>
    <r>
      <t xml:space="preserve">Показники успішності за зимову сесію 2015/2016 н.р. - </t>
    </r>
    <r>
      <rPr>
        <b/>
        <sz val="11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</si>
  <si>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зимову сесію 2015/2016 н.р. - </t>
    </r>
    <r>
      <rPr>
        <b/>
        <sz val="14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</si>
  <si>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зимову сесію 2015/2016 н.р. - </t>
    </r>
    <r>
      <rPr>
        <b/>
        <sz val="11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</si>
  <si>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зимову сесію 2015/2016 н.р. - </t>
    </r>
    <r>
      <rPr>
        <b/>
        <sz val="14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</si>
  <si>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зимову сесію 2015/2016 н.р. - </t>
    </r>
    <r>
      <rPr>
        <b/>
        <sz val="11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</si>
  <si>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зимову сесію 2015/2016 н.р. - </t>
    </r>
    <r>
      <rPr>
        <b/>
        <sz val="14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</si>
  <si>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зимову сесію 2015/2016 н.р. - </t>
    </r>
    <r>
      <rPr>
        <b/>
        <sz val="11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</si>
  <si>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зимову сесію 2015/2016 н.р. - </t>
    </r>
    <r>
      <rPr>
        <b/>
        <sz val="14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</si>
  <si>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зимову сесію 2015/2016 н.р. - </t>
    </r>
    <r>
      <rPr>
        <b/>
        <sz val="11"/>
        <color rgb="FFFF0000"/>
        <rFont val="Calibri"/>
        <family val="2"/>
        <charset val="204"/>
        <scheme val="minor"/>
      </rPr>
      <t>п’яті курси</t>
    </r>
  </si>
  <si>
    <r>
      <t xml:space="preserve">Показники успішності за зимову сесію 2015/2016 н.р. - </t>
    </r>
    <r>
      <rPr>
        <b/>
        <sz val="14"/>
        <color rgb="FFFF0000"/>
        <rFont val="Calibri"/>
        <family val="2"/>
        <charset val="204"/>
        <scheme val="minor"/>
      </rPr>
      <t>п’яті курси</t>
    </r>
  </si>
  <si>
    <r>
      <t xml:space="preserve">Показники успішності за зимову сесію 2015/2016 н.р. - </t>
    </r>
    <r>
      <rPr>
        <b/>
        <sz val="11"/>
        <color rgb="FFFF0000"/>
        <rFont val="Calibri"/>
        <family val="2"/>
        <charset val="204"/>
        <scheme val="minor"/>
      </rPr>
      <t>у розрізі курсів</t>
    </r>
  </si>
  <si>
    <r>
      <t xml:space="preserve">Показники успішності за зимову сесію 2015/2016 н.р. - </t>
    </r>
    <r>
      <rPr>
        <b/>
        <sz val="14"/>
        <color rgb="FFFF0000"/>
        <rFont val="Calibri"/>
        <family val="2"/>
        <charset val="204"/>
        <scheme val="minor"/>
      </rPr>
      <t>у розрізі курсів</t>
    </r>
  </si>
  <si>
    <t xml:space="preserve">І </t>
  </si>
  <si>
    <t>ІІ</t>
  </si>
  <si>
    <t>ІV</t>
  </si>
  <si>
    <t>V</t>
  </si>
  <si>
    <t>КУРС</t>
  </si>
  <si>
    <t>Медики-українці</t>
  </si>
  <si>
    <t>Медики -іноземці</t>
  </si>
  <si>
    <t>РАЗОМ</t>
  </si>
  <si>
    <r>
      <t xml:space="preserve">Порівняльна таблиця показників </t>
    </r>
    <r>
      <rPr>
        <b/>
        <sz val="11"/>
        <color rgb="FFFF0000"/>
        <rFont val="Calibri"/>
        <family val="2"/>
        <charset val="204"/>
        <scheme val="minor"/>
      </rPr>
      <t>успішності</t>
    </r>
    <r>
      <rPr>
        <b/>
        <sz val="11"/>
        <color theme="1"/>
        <rFont val="Calibri"/>
        <family val="2"/>
        <charset val="204"/>
        <scheme val="minor"/>
      </rPr>
      <t xml:space="preserve"> у 2014/2015 та 2015/2016 н.р. (зимова сесія)</t>
    </r>
  </si>
  <si>
    <t>Успішність %  (2015/2016)</t>
  </si>
  <si>
    <r>
      <t xml:space="preserve">Порівняльна таблиця показників </t>
    </r>
    <r>
      <rPr>
        <b/>
        <sz val="11"/>
        <color rgb="FFFF0000"/>
        <rFont val="Calibri"/>
        <family val="2"/>
        <charset val="204"/>
        <scheme val="minor"/>
      </rPr>
      <t>якості</t>
    </r>
    <r>
      <rPr>
        <b/>
        <sz val="11"/>
        <color theme="1"/>
        <rFont val="Calibri"/>
        <family val="2"/>
        <charset val="204"/>
        <scheme val="minor"/>
      </rPr>
      <t>у 2014/2015 та 2015/2016 н.р. (зимова сесія)</t>
    </r>
  </si>
  <si>
    <r>
      <t xml:space="preserve">Порівняльна таблиця показників </t>
    </r>
    <r>
      <rPr>
        <b/>
        <sz val="11"/>
        <color rgb="FFFF0000"/>
        <rFont val="Calibri"/>
        <family val="2"/>
        <charset val="204"/>
        <scheme val="minor"/>
      </rPr>
      <t>якості</t>
    </r>
    <r>
      <rPr>
        <b/>
        <sz val="11"/>
        <color theme="1"/>
        <rFont val="Calibri"/>
        <family val="2"/>
        <charset val="204"/>
        <scheme val="minor"/>
      </rPr>
      <t xml:space="preserve"> у 2014/2015 та 2015/2016 н.р. (зимова сесія)</t>
    </r>
  </si>
  <si>
    <t>Якість %  (2014/2015)</t>
  </si>
  <si>
    <t>Якість %  (2015/2016)</t>
  </si>
  <si>
    <r>
      <t xml:space="preserve">різниця 1,3% </t>
    </r>
    <r>
      <rPr>
        <sz val="9"/>
        <rFont val="Calibri"/>
        <family val="2"/>
        <charset val="204"/>
      </rPr>
      <t>↗</t>
    </r>
  </si>
  <si>
    <r>
      <t xml:space="preserve">різниця 4,2% </t>
    </r>
    <r>
      <rPr>
        <sz val="9"/>
        <rFont val="Calibri"/>
        <family val="2"/>
        <charset val="204"/>
      </rPr>
      <t>↘</t>
    </r>
  </si>
</sst>
</file>

<file path=xl/styles.xml><?xml version="1.0" encoding="utf-8"?>
<styleSheet xmlns="http://schemas.openxmlformats.org/spreadsheetml/2006/main">
  <numFmts count="1">
    <numFmt numFmtId="164" formatCode="0.0"/>
  </numFmts>
  <fonts count="31"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b/>
      <sz val="9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6"/>
      <color rgb="FFFF0000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6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b/>
      <sz val="7"/>
      <color rgb="FFFF0000"/>
      <name val="Times New Roman"/>
      <family val="1"/>
      <charset val="204"/>
    </font>
    <font>
      <b/>
      <u/>
      <sz val="7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" fillId="0" borderId="1" xfId="0" applyFont="1" applyFill="1" applyBorder="1"/>
    <xf numFmtId="164" fontId="1" fillId="2" borderId="1" xfId="0" applyNumberFormat="1" applyFont="1" applyFill="1" applyBorder="1"/>
    <xf numFmtId="16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Fill="1" applyBorder="1"/>
    <xf numFmtId="164" fontId="3" fillId="2" borderId="1" xfId="0" applyNumberFormat="1" applyFont="1" applyFill="1" applyBorder="1"/>
    <xf numFmtId="164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7" fillId="0" borderId="0" xfId="0" applyFont="1"/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center"/>
    </xf>
    <xf numFmtId="0" fontId="15" fillId="0" borderId="0" xfId="0" applyFont="1"/>
    <xf numFmtId="0" fontId="19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2" fillId="0" borderId="0" xfId="0" applyFont="1"/>
    <xf numFmtId="0" fontId="23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1" xfId="0" applyFont="1" applyBorder="1"/>
    <xf numFmtId="0" fontId="2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164" fontId="13" fillId="0" borderId="0" xfId="0" applyNumberFormat="1" applyFont="1" applyFill="1" applyBorder="1" applyAlignment="1">
      <alignment horizontal="center"/>
    </xf>
    <xf numFmtId="164" fontId="27" fillId="0" borderId="1" xfId="0" applyNumberFormat="1" applyFont="1" applyFill="1" applyBorder="1" applyAlignment="1">
      <alignment horizontal="center"/>
    </xf>
    <xf numFmtId="164" fontId="28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29" fillId="0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64" fontId="27" fillId="0" borderId="2" xfId="0" applyNumberFormat="1" applyFont="1" applyFill="1" applyBorder="1" applyAlignment="1">
      <alignment horizontal="center"/>
    </xf>
    <xf numFmtId="164" fontId="27" fillId="0" borderId="4" xfId="0" applyNumberFormat="1" applyFont="1" applyFill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7335894607376984E-2"/>
          <c:y val="2.5391697392885926E-2"/>
          <c:w val="0.90272927840541983"/>
          <c:h val="0.63945129500321962"/>
        </c:manualLayout>
      </c:layout>
      <c:barChart>
        <c:barDir val="col"/>
        <c:grouping val="clustered"/>
        <c:ser>
          <c:idx val="0"/>
          <c:order val="0"/>
          <c:tx>
            <c:strRef>
              <c:f>Діаграми!$B$2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Діаграми!$A$3:$A$27</c:f>
              <c:strCache>
                <c:ptCount val="25"/>
                <c:pt idx="0">
                  <c:v>Здоров’я людини</c:v>
                </c:pt>
                <c:pt idx="1">
                  <c:v>Географічний</c:v>
                </c:pt>
                <c:pt idx="2">
                  <c:v>Історичний</c:v>
                </c:pt>
                <c:pt idx="3">
                  <c:v>ЛННЦ</c:v>
                </c:pt>
                <c:pt idx="4">
                  <c:v>ПГК</c:v>
                </c:pt>
                <c:pt idx="5">
                  <c:v>Біологічний</c:v>
                </c:pt>
                <c:pt idx="6">
                  <c:v>Хімічний</c:v>
                </c:pt>
                <c:pt idx="7">
                  <c:v>Кафедра фізвиховання</c:v>
                </c:pt>
                <c:pt idx="8">
                  <c:v>Інженерно-технічний</c:v>
                </c:pt>
                <c:pt idx="9">
                  <c:v>Математичний</c:v>
                </c:pt>
                <c:pt idx="10">
                  <c:v>Суспільних наук</c:v>
                </c:pt>
                <c:pt idx="11">
                  <c:v>Гуманітарно-природничий</c:v>
                </c:pt>
                <c:pt idx="12">
                  <c:v>Міжнародних відносин</c:v>
                </c:pt>
                <c:pt idx="13">
                  <c:v>Медичний (іноземці)</c:v>
                </c:pt>
                <c:pt idx="14">
                  <c:v>Фізичний</c:v>
                </c:pt>
                <c:pt idx="15">
                  <c:v>Медичний</c:v>
                </c:pt>
                <c:pt idx="16">
                  <c:v>Філологічний</c:v>
                </c:pt>
                <c:pt idx="17">
                  <c:v>Юридичний</c:v>
                </c:pt>
                <c:pt idx="18">
                  <c:v>Туризму та міжнародних комунікацій</c:v>
                </c:pt>
                <c:pt idx="19">
                  <c:v>Іноземної філології</c:v>
                </c:pt>
                <c:pt idx="20">
                  <c:v>Інформаційних технологій</c:v>
                </c:pt>
                <c:pt idx="21">
                  <c:v>Міжн.політики, МтаБ</c:v>
                </c:pt>
                <c:pt idx="22">
                  <c:v>Стоматологічний</c:v>
                </c:pt>
                <c:pt idx="23">
                  <c:v>Економічний</c:v>
                </c:pt>
                <c:pt idx="24">
                  <c:v>Всього по ун-ту</c:v>
                </c:pt>
              </c:strCache>
            </c:strRef>
          </c:cat>
          <c:val>
            <c:numRef>
              <c:f>Діаграми!$B$3:$B$27</c:f>
              <c:numCache>
                <c:formatCode>0.0</c:formatCode>
                <c:ptCount val="25"/>
                <c:pt idx="0">
                  <c:v>100</c:v>
                </c:pt>
                <c:pt idx="1">
                  <c:v>99.1</c:v>
                </c:pt>
                <c:pt idx="2">
                  <c:v>99</c:v>
                </c:pt>
                <c:pt idx="3">
                  <c:v>98.3</c:v>
                </c:pt>
                <c:pt idx="4">
                  <c:v>97.7</c:v>
                </c:pt>
                <c:pt idx="5">
                  <c:v>97.6</c:v>
                </c:pt>
                <c:pt idx="6">
                  <c:v>97.1</c:v>
                </c:pt>
                <c:pt idx="7">
                  <c:v>96.7</c:v>
                </c:pt>
                <c:pt idx="8">
                  <c:v>94.9</c:v>
                </c:pt>
                <c:pt idx="9">
                  <c:v>93.9</c:v>
                </c:pt>
                <c:pt idx="10">
                  <c:v>93.8</c:v>
                </c:pt>
                <c:pt idx="11">
                  <c:v>93.2</c:v>
                </c:pt>
                <c:pt idx="12">
                  <c:v>90.6</c:v>
                </c:pt>
                <c:pt idx="13">
                  <c:v>88.6</c:v>
                </c:pt>
                <c:pt idx="14">
                  <c:v>87.8</c:v>
                </c:pt>
                <c:pt idx="15">
                  <c:v>87.3</c:v>
                </c:pt>
                <c:pt idx="16">
                  <c:v>86.8</c:v>
                </c:pt>
                <c:pt idx="17">
                  <c:v>81.900000000000006</c:v>
                </c:pt>
                <c:pt idx="18">
                  <c:v>81.8</c:v>
                </c:pt>
                <c:pt idx="19">
                  <c:v>79.2</c:v>
                </c:pt>
                <c:pt idx="20">
                  <c:v>77.400000000000006</c:v>
                </c:pt>
                <c:pt idx="21">
                  <c:v>69.5</c:v>
                </c:pt>
                <c:pt idx="22">
                  <c:v>66.5</c:v>
                </c:pt>
                <c:pt idx="23">
                  <c:v>64.099999999999994</c:v>
                </c:pt>
                <c:pt idx="24">
                  <c:v>86.9</c:v>
                </c:pt>
              </c:numCache>
            </c:numRef>
          </c:val>
        </c:ser>
        <c:ser>
          <c:idx val="1"/>
          <c:order val="1"/>
          <c:tx>
            <c:strRef>
              <c:f>Діаграми!$C$2</c:f>
              <c:strCache>
                <c:ptCount val="1"/>
                <c:pt idx="0">
                  <c:v>Якість %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Діаграми!$A$3:$A$27</c:f>
              <c:strCache>
                <c:ptCount val="25"/>
                <c:pt idx="0">
                  <c:v>Здоров’я людини</c:v>
                </c:pt>
                <c:pt idx="1">
                  <c:v>Географічний</c:v>
                </c:pt>
                <c:pt idx="2">
                  <c:v>Історичний</c:v>
                </c:pt>
                <c:pt idx="3">
                  <c:v>ЛННЦ</c:v>
                </c:pt>
                <c:pt idx="4">
                  <c:v>ПГК</c:v>
                </c:pt>
                <c:pt idx="5">
                  <c:v>Біологічний</c:v>
                </c:pt>
                <c:pt idx="6">
                  <c:v>Хімічний</c:v>
                </c:pt>
                <c:pt idx="7">
                  <c:v>Кафедра фізвиховання</c:v>
                </c:pt>
                <c:pt idx="8">
                  <c:v>Інженерно-технічний</c:v>
                </c:pt>
                <c:pt idx="9">
                  <c:v>Математичний</c:v>
                </c:pt>
                <c:pt idx="10">
                  <c:v>Суспільних наук</c:v>
                </c:pt>
                <c:pt idx="11">
                  <c:v>Гуманітарно-природничий</c:v>
                </c:pt>
                <c:pt idx="12">
                  <c:v>Міжнародних відносин</c:v>
                </c:pt>
                <c:pt idx="13">
                  <c:v>Медичний (іноземці)</c:v>
                </c:pt>
                <c:pt idx="14">
                  <c:v>Фізичний</c:v>
                </c:pt>
                <c:pt idx="15">
                  <c:v>Медичний</c:v>
                </c:pt>
                <c:pt idx="16">
                  <c:v>Філологічний</c:v>
                </c:pt>
                <c:pt idx="17">
                  <c:v>Юридичний</c:v>
                </c:pt>
                <c:pt idx="18">
                  <c:v>Туризму та міжнародних комунікацій</c:v>
                </c:pt>
                <c:pt idx="19">
                  <c:v>Іноземної філології</c:v>
                </c:pt>
                <c:pt idx="20">
                  <c:v>Інформаційних технологій</c:v>
                </c:pt>
                <c:pt idx="21">
                  <c:v>Міжн.політики, МтаБ</c:v>
                </c:pt>
                <c:pt idx="22">
                  <c:v>Стоматологічний</c:v>
                </c:pt>
                <c:pt idx="23">
                  <c:v>Економічний</c:v>
                </c:pt>
                <c:pt idx="24">
                  <c:v>Всього по ун-ту</c:v>
                </c:pt>
              </c:strCache>
            </c:strRef>
          </c:cat>
          <c:val>
            <c:numRef>
              <c:f>Діаграми!$C$3:$C$27</c:f>
              <c:numCache>
                <c:formatCode>0.0</c:formatCode>
                <c:ptCount val="25"/>
                <c:pt idx="0">
                  <c:v>36.5</c:v>
                </c:pt>
                <c:pt idx="1">
                  <c:v>54.1</c:v>
                </c:pt>
                <c:pt idx="2">
                  <c:v>41.6</c:v>
                </c:pt>
                <c:pt idx="3">
                  <c:v>58.6</c:v>
                </c:pt>
                <c:pt idx="4">
                  <c:v>29.2</c:v>
                </c:pt>
                <c:pt idx="5">
                  <c:v>50</c:v>
                </c:pt>
                <c:pt idx="6">
                  <c:v>39.4</c:v>
                </c:pt>
                <c:pt idx="7">
                  <c:v>16.7</c:v>
                </c:pt>
                <c:pt idx="8">
                  <c:v>32.6</c:v>
                </c:pt>
                <c:pt idx="9">
                  <c:v>53.9</c:v>
                </c:pt>
                <c:pt idx="10">
                  <c:v>47</c:v>
                </c:pt>
                <c:pt idx="11">
                  <c:v>54.1</c:v>
                </c:pt>
                <c:pt idx="12">
                  <c:v>37.1</c:v>
                </c:pt>
                <c:pt idx="13">
                  <c:v>39.5</c:v>
                </c:pt>
                <c:pt idx="14">
                  <c:v>53.4</c:v>
                </c:pt>
                <c:pt idx="15">
                  <c:v>50.7</c:v>
                </c:pt>
                <c:pt idx="16">
                  <c:v>36.700000000000003</c:v>
                </c:pt>
                <c:pt idx="17">
                  <c:v>30.1</c:v>
                </c:pt>
                <c:pt idx="18">
                  <c:v>29.5</c:v>
                </c:pt>
                <c:pt idx="19">
                  <c:v>38.6</c:v>
                </c:pt>
                <c:pt idx="20">
                  <c:v>24.2</c:v>
                </c:pt>
                <c:pt idx="21">
                  <c:v>48.4</c:v>
                </c:pt>
                <c:pt idx="22">
                  <c:v>12.2</c:v>
                </c:pt>
                <c:pt idx="23">
                  <c:v>38.6</c:v>
                </c:pt>
                <c:pt idx="24">
                  <c:v>39.700000000000003</c:v>
                </c:pt>
              </c:numCache>
            </c:numRef>
          </c:val>
        </c:ser>
        <c:axId val="81829248"/>
        <c:axId val="82318464"/>
      </c:barChart>
      <c:catAx>
        <c:axId val="81829248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82318464"/>
        <c:crosses val="autoZero"/>
        <c:auto val="1"/>
        <c:lblAlgn val="ctr"/>
        <c:lblOffset val="100"/>
      </c:catAx>
      <c:valAx>
        <c:axId val="82318464"/>
        <c:scaling>
          <c:orientation val="minMax"/>
          <c:max val="100"/>
        </c:scaling>
        <c:axPos val="l"/>
        <c:majorGridlines/>
        <c:numFmt formatCode="#,##0.0" sourceLinked="0"/>
        <c:tickLblPos val="nextTo"/>
        <c:crossAx val="81829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51283806915469"/>
          <c:y val="0.89089090278809724"/>
          <c:w val="0.10227396939155811"/>
          <c:h val="7.4951974574429134E-2"/>
        </c:manualLayout>
      </c:layout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6.1391497185846813E-2"/>
          <c:y val="2.7262172338954872E-2"/>
          <c:w val="0.92951113731104451"/>
          <c:h val="0.61289153772905725"/>
        </c:manualLayout>
      </c:layout>
      <c:barChart>
        <c:barDir val="col"/>
        <c:grouping val="clustered"/>
        <c:ser>
          <c:idx val="0"/>
          <c:order val="0"/>
          <c:tx>
            <c:strRef>
              <c:f>Діаграми!$B$33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Діаграми!$A$34:$A$58</c:f>
              <c:strCache>
                <c:ptCount val="25"/>
                <c:pt idx="0">
                  <c:v>Здоров’я людини</c:v>
                </c:pt>
                <c:pt idx="1">
                  <c:v>Історичний</c:v>
                </c:pt>
                <c:pt idx="2">
                  <c:v>ЛННЦ</c:v>
                </c:pt>
                <c:pt idx="3">
                  <c:v>Медичний (іноземці)</c:v>
                </c:pt>
                <c:pt idx="4">
                  <c:v>ПГК</c:v>
                </c:pt>
                <c:pt idx="5">
                  <c:v>Суспільних наук</c:v>
                </c:pt>
                <c:pt idx="6">
                  <c:v>Інженерно-технічний</c:v>
                </c:pt>
                <c:pt idx="7">
                  <c:v>Біологічний</c:v>
                </c:pt>
                <c:pt idx="8">
                  <c:v>Математичний</c:v>
                </c:pt>
                <c:pt idx="9">
                  <c:v>Географічний</c:v>
                </c:pt>
                <c:pt idx="10">
                  <c:v>Кафедра фізвиховання</c:v>
                </c:pt>
                <c:pt idx="11">
                  <c:v>Міжнародних відносин</c:v>
                </c:pt>
                <c:pt idx="12">
                  <c:v>Хімічний</c:v>
                </c:pt>
                <c:pt idx="13">
                  <c:v>Інформаційних технологій</c:v>
                </c:pt>
                <c:pt idx="14">
                  <c:v>Філологічний</c:v>
                </c:pt>
                <c:pt idx="15">
                  <c:v>Туризму та міжнародних комунікацій</c:v>
                </c:pt>
                <c:pt idx="16">
                  <c:v>Юридичний</c:v>
                </c:pt>
                <c:pt idx="17">
                  <c:v>Фізичний</c:v>
                </c:pt>
                <c:pt idx="18">
                  <c:v>Іноземної філології</c:v>
                </c:pt>
                <c:pt idx="19">
                  <c:v>Медичний</c:v>
                </c:pt>
                <c:pt idx="20">
                  <c:v>Гуманітарно-природничий</c:v>
                </c:pt>
                <c:pt idx="21">
                  <c:v>Міжн.політики, МтаБ</c:v>
                </c:pt>
                <c:pt idx="22">
                  <c:v>Економічний</c:v>
                </c:pt>
                <c:pt idx="23">
                  <c:v>Стоматологічний</c:v>
                </c:pt>
                <c:pt idx="24">
                  <c:v>Всього по ун-ту</c:v>
                </c:pt>
              </c:strCache>
            </c:strRef>
          </c:cat>
          <c:val>
            <c:numRef>
              <c:f>Діаграми!$B$34:$B$58</c:f>
              <c:numCache>
                <c:formatCode>0.0</c:formatCode>
                <c:ptCount val="2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98.9</c:v>
                </c:pt>
                <c:pt idx="6">
                  <c:v>97.6</c:v>
                </c:pt>
                <c:pt idx="7">
                  <c:v>97.5</c:v>
                </c:pt>
                <c:pt idx="8">
                  <c:v>97.4</c:v>
                </c:pt>
                <c:pt idx="9">
                  <c:v>97.1</c:v>
                </c:pt>
                <c:pt idx="10">
                  <c:v>96.7</c:v>
                </c:pt>
                <c:pt idx="11">
                  <c:v>93.9</c:v>
                </c:pt>
                <c:pt idx="12">
                  <c:v>93.9</c:v>
                </c:pt>
                <c:pt idx="13">
                  <c:v>93.5</c:v>
                </c:pt>
                <c:pt idx="14">
                  <c:v>90.3</c:v>
                </c:pt>
                <c:pt idx="15">
                  <c:v>87.7</c:v>
                </c:pt>
                <c:pt idx="16">
                  <c:v>87.5</c:v>
                </c:pt>
                <c:pt idx="17">
                  <c:v>86</c:v>
                </c:pt>
                <c:pt idx="18">
                  <c:v>85.9</c:v>
                </c:pt>
                <c:pt idx="19">
                  <c:v>80.2</c:v>
                </c:pt>
                <c:pt idx="20">
                  <c:v>73.3</c:v>
                </c:pt>
                <c:pt idx="21">
                  <c:v>68.2</c:v>
                </c:pt>
                <c:pt idx="22">
                  <c:v>65</c:v>
                </c:pt>
                <c:pt idx="23">
                  <c:v>44.2</c:v>
                </c:pt>
                <c:pt idx="24">
                  <c:v>87.6</c:v>
                </c:pt>
              </c:numCache>
            </c:numRef>
          </c:val>
        </c:ser>
        <c:ser>
          <c:idx val="1"/>
          <c:order val="1"/>
          <c:tx>
            <c:strRef>
              <c:f>Діаграми!$C$33</c:f>
              <c:strCache>
                <c:ptCount val="1"/>
                <c:pt idx="0">
                  <c:v>Якість %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Діаграми!$A$34:$A$58</c:f>
              <c:strCache>
                <c:ptCount val="25"/>
                <c:pt idx="0">
                  <c:v>Здоров’я людини</c:v>
                </c:pt>
                <c:pt idx="1">
                  <c:v>Історичний</c:v>
                </c:pt>
                <c:pt idx="2">
                  <c:v>ЛННЦ</c:v>
                </c:pt>
                <c:pt idx="3">
                  <c:v>Медичний (іноземці)</c:v>
                </c:pt>
                <c:pt idx="4">
                  <c:v>ПГК</c:v>
                </c:pt>
                <c:pt idx="5">
                  <c:v>Суспільних наук</c:v>
                </c:pt>
                <c:pt idx="6">
                  <c:v>Інженерно-технічний</c:v>
                </c:pt>
                <c:pt idx="7">
                  <c:v>Біологічний</c:v>
                </c:pt>
                <c:pt idx="8">
                  <c:v>Математичний</c:v>
                </c:pt>
                <c:pt idx="9">
                  <c:v>Географічний</c:v>
                </c:pt>
                <c:pt idx="10">
                  <c:v>Кафедра фізвиховання</c:v>
                </c:pt>
                <c:pt idx="11">
                  <c:v>Міжнародних відносин</c:v>
                </c:pt>
                <c:pt idx="12">
                  <c:v>Хімічний</c:v>
                </c:pt>
                <c:pt idx="13">
                  <c:v>Інформаційних технологій</c:v>
                </c:pt>
                <c:pt idx="14">
                  <c:v>Філологічний</c:v>
                </c:pt>
                <c:pt idx="15">
                  <c:v>Туризму та міжнародних комунікацій</c:v>
                </c:pt>
                <c:pt idx="16">
                  <c:v>Юридичний</c:v>
                </c:pt>
                <c:pt idx="17">
                  <c:v>Фізичний</c:v>
                </c:pt>
                <c:pt idx="18">
                  <c:v>Іноземної філології</c:v>
                </c:pt>
                <c:pt idx="19">
                  <c:v>Медичний</c:v>
                </c:pt>
                <c:pt idx="20">
                  <c:v>Гуманітарно-природничий</c:v>
                </c:pt>
                <c:pt idx="21">
                  <c:v>Міжн.політики, МтаБ</c:v>
                </c:pt>
                <c:pt idx="22">
                  <c:v>Економічний</c:v>
                </c:pt>
                <c:pt idx="23">
                  <c:v>Стоматологічний</c:v>
                </c:pt>
                <c:pt idx="24">
                  <c:v>Всього по ун-ту</c:v>
                </c:pt>
              </c:strCache>
            </c:strRef>
          </c:cat>
          <c:val>
            <c:numRef>
              <c:f>Діаграми!$C$34:$C$58</c:f>
              <c:numCache>
                <c:formatCode>0.0</c:formatCode>
                <c:ptCount val="25"/>
                <c:pt idx="0">
                  <c:v>37.9</c:v>
                </c:pt>
                <c:pt idx="1">
                  <c:v>44.4</c:v>
                </c:pt>
                <c:pt idx="2">
                  <c:v>80</c:v>
                </c:pt>
                <c:pt idx="3">
                  <c:v>58.7</c:v>
                </c:pt>
                <c:pt idx="4">
                  <c:v>25.5</c:v>
                </c:pt>
                <c:pt idx="5">
                  <c:v>46.7</c:v>
                </c:pt>
                <c:pt idx="6">
                  <c:v>36.1</c:v>
                </c:pt>
                <c:pt idx="7">
                  <c:v>50</c:v>
                </c:pt>
                <c:pt idx="8">
                  <c:v>38.5</c:v>
                </c:pt>
                <c:pt idx="9">
                  <c:v>35.299999999999997</c:v>
                </c:pt>
                <c:pt idx="10">
                  <c:v>16.7</c:v>
                </c:pt>
                <c:pt idx="11">
                  <c:v>34.799999999999997</c:v>
                </c:pt>
                <c:pt idx="12">
                  <c:v>27.3</c:v>
                </c:pt>
                <c:pt idx="13">
                  <c:v>35.5</c:v>
                </c:pt>
                <c:pt idx="14">
                  <c:v>26.9</c:v>
                </c:pt>
                <c:pt idx="15">
                  <c:v>37</c:v>
                </c:pt>
                <c:pt idx="16">
                  <c:v>21.7</c:v>
                </c:pt>
                <c:pt idx="17">
                  <c:v>51.2</c:v>
                </c:pt>
                <c:pt idx="18">
                  <c:v>15.3</c:v>
                </c:pt>
                <c:pt idx="19">
                  <c:v>46.8</c:v>
                </c:pt>
                <c:pt idx="20">
                  <c:v>66.7</c:v>
                </c:pt>
                <c:pt idx="21">
                  <c:v>51.8</c:v>
                </c:pt>
                <c:pt idx="22">
                  <c:v>35</c:v>
                </c:pt>
                <c:pt idx="23">
                  <c:v>8.4</c:v>
                </c:pt>
                <c:pt idx="24">
                  <c:v>36.5</c:v>
                </c:pt>
              </c:numCache>
            </c:numRef>
          </c:val>
        </c:ser>
        <c:axId val="82352000"/>
        <c:axId val="82353536"/>
      </c:barChart>
      <c:catAx>
        <c:axId val="82352000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82353536"/>
        <c:crosses val="autoZero"/>
        <c:auto val="1"/>
        <c:lblAlgn val="ctr"/>
        <c:lblOffset val="100"/>
      </c:catAx>
      <c:valAx>
        <c:axId val="82353536"/>
        <c:scaling>
          <c:orientation val="minMax"/>
          <c:max val="100"/>
        </c:scaling>
        <c:axPos val="l"/>
        <c:majorGridlines/>
        <c:numFmt formatCode="0.0" sourceLinked="1"/>
        <c:tickLblPos val="nextTo"/>
        <c:crossAx val="82352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24666301739063"/>
          <c:y val="0.85584296438083363"/>
          <c:w val="0.10464103751736915"/>
          <c:h val="7.4993938354906753E-2"/>
        </c:manualLayout>
      </c:layout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6.382887026581481E-2"/>
          <c:y val="4.2687195947640325E-2"/>
          <c:w val="0.90374368798755467"/>
          <c:h val="0.61436497985522487"/>
        </c:manualLayout>
      </c:layout>
      <c:barChart>
        <c:barDir val="col"/>
        <c:grouping val="clustered"/>
        <c:ser>
          <c:idx val="0"/>
          <c:order val="0"/>
          <c:tx>
            <c:strRef>
              <c:f>Діаграми!$B$63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Діаграми!$A$64:$A$87</c:f>
              <c:strCache>
                <c:ptCount val="24"/>
                <c:pt idx="0">
                  <c:v>Географічний</c:v>
                </c:pt>
                <c:pt idx="1">
                  <c:v>Здоров’я людини</c:v>
                </c:pt>
                <c:pt idx="2">
                  <c:v>ЛННЦ</c:v>
                </c:pt>
                <c:pt idx="3">
                  <c:v>Хімічний</c:v>
                </c:pt>
                <c:pt idx="4">
                  <c:v>Біологічний</c:v>
                </c:pt>
                <c:pt idx="5">
                  <c:v>ПГК</c:v>
                </c:pt>
                <c:pt idx="6">
                  <c:v>Історичний</c:v>
                </c:pt>
                <c:pt idx="7">
                  <c:v>Суспільних наук</c:v>
                </c:pt>
                <c:pt idx="8">
                  <c:v>Інформаційних технологій</c:v>
                </c:pt>
                <c:pt idx="9">
                  <c:v>Інженерно-технічний</c:v>
                </c:pt>
                <c:pt idx="10">
                  <c:v>Математичний</c:v>
                </c:pt>
                <c:pt idx="11">
                  <c:v>Міжнародних відносин</c:v>
                </c:pt>
                <c:pt idx="12">
                  <c:v>Медичний</c:v>
                </c:pt>
                <c:pt idx="13">
                  <c:v>Гуманітарно-природничий</c:v>
                </c:pt>
                <c:pt idx="14">
                  <c:v>Філологічний</c:v>
                </c:pt>
                <c:pt idx="15">
                  <c:v>Фізичний</c:v>
                </c:pt>
                <c:pt idx="16">
                  <c:v>Юридичний</c:v>
                </c:pt>
                <c:pt idx="17">
                  <c:v>Іноземної філології</c:v>
                </c:pt>
                <c:pt idx="18">
                  <c:v>Медичний (іноземці)</c:v>
                </c:pt>
                <c:pt idx="19">
                  <c:v>Економічний</c:v>
                </c:pt>
                <c:pt idx="20">
                  <c:v>Туризму та міжнародних комунікацій</c:v>
                </c:pt>
                <c:pt idx="21">
                  <c:v>Міжн.політики, МтаБ</c:v>
                </c:pt>
                <c:pt idx="22">
                  <c:v>Стоматологічний</c:v>
                </c:pt>
                <c:pt idx="23">
                  <c:v>Всього по ун-ту</c:v>
                </c:pt>
              </c:strCache>
            </c:strRef>
          </c:cat>
          <c:val>
            <c:numRef>
              <c:f>Діаграми!$B$64:$B$87</c:f>
              <c:numCache>
                <c:formatCode>0.0</c:formatCode>
                <c:ptCount val="2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97.5</c:v>
                </c:pt>
                <c:pt idx="5">
                  <c:v>97.3</c:v>
                </c:pt>
                <c:pt idx="6">
                  <c:v>95.7</c:v>
                </c:pt>
                <c:pt idx="7">
                  <c:v>94.4</c:v>
                </c:pt>
                <c:pt idx="8">
                  <c:v>94.2</c:v>
                </c:pt>
                <c:pt idx="9">
                  <c:v>93.8</c:v>
                </c:pt>
                <c:pt idx="10">
                  <c:v>92.8</c:v>
                </c:pt>
                <c:pt idx="11">
                  <c:v>89.5</c:v>
                </c:pt>
                <c:pt idx="12">
                  <c:v>86.3</c:v>
                </c:pt>
                <c:pt idx="13">
                  <c:v>85.7</c:v>
                </c:pt>
                <c:pt idx="14">
                  <c:v>84.4</c:v>
                </c:pt>
                <c:pt idx="15">
                  <c:v>82.5</c:v>
                </c:pt>
                <c:pt idx="16">
                  <c:v>81.099999999999994</c:v>
                </c:pt>
                <c:pt idx="17">
                  <c:v>74.7</c:v>
                </c:pt>
                <c:pt idx="18">
                  <c:v>67.2</c:v>
                </c:pt>
                <c:pt idx="19">
                  <c:v>65.3</c:v>
                </c:pt>
                <c:pt idx="20">
                  <c:v>63.6</c:v>
                </c:pt>
                <c:pt idx="21">
                  <c:v>61.3</c:v>
                </c:pt>
                <c:pt idx="22">
                  <c:v>46.4</c:v>
                </c:pt>
                <c:pt idx="23">
                  <c:v>84.1</c:v>
                </c:pt>
              </c:numCache>
            </c:numRef>
          </c:val>
        </c:ser>
        <c:ser>
          <c:idx val="1"/>
          <c:order val="1"/>
          <c:tx>
            <c:strRef>
              <c:f>Діаграми!$C$63</c:f>
              <c:strCache>
                <c:ptCount val="1"/>
                <c:pt idx="0">
                  <c:v>Якість %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Діаграми!$A$64:$A$87</c:f>
              <c:strCache>
                <c:ptCount val="24"/>
                <c:pt idx="0">
                  <c:v>Географічний</c:v>
                </c:pt>
                <c:pt idx="1">
                  <c:v>Здоров’я людини</c:v>
                </c:pt>
                <c:pt idx="2">
                  <c:v>ЛННЦ</c:v>
                </c:pt>
                <c:pt idx="3">
                  <c:v>Хімічний</c:v>
                </c:pt>
                <c:pt idx="4">
                  <c:v>Біологічний</c:v>
                </c:pt>
                <c:pt idx="5">
                  <c:v>ПГК</c:v>
                </c:pt>
                <c:pt idx="6">
                  <c:v>Історичний</c:v>
                </c:pt>
                <c:pt idx="7">
                  <c:v>Суспільних наук</c:v>
                </c:pt>
                <c:pt idx="8">
                  <c:v>Інформаційних технологій</c:v>
                </c:pt>
                <c:pt idx="9">
                  <c:v>Інженерно-технічний</c:v>
                </c:pt>
                <c:pt idx="10">
                  <c:v>Математичний</c:v>
                </c:pt>
                <c:pt idx="11">
                  <c:v>Міжнародних відносин</c:v>
                </c:pt>
                <c:pt idx="12">
                  <c:v>Медичний</c:v>
                </c:pt>
                <c:pt idx="13">
                  <c:v>Гуманітарно-природничий</c:v>
                </c:pt>
                <c:pt idx="14">
                  <c:v>Філологічний</c:v>
                </c:pt>
                <c:pt idx="15">
                  <c:v>Фізичний</c:v>
                </c:pt>
                <c:pt idx="16">
                  <c:v>Юридичний</c:v>
                </c:pt>
                <c:pt idx="17">
                  <c:v>Іноземної філології</c:v>
                </c:pt>
                <c:pt idx="18">
                  <c:v>Медичний (іноземці)</c:v>
                </c:pt>
                <c:pt idx="19">
                  <c:v>Економічний</c:v>
                </c:pt>
                <c:pt idx="20">
                  <c:v>Туризму та міжнародних комунікацій</c:v>
                </c:pt>
                <c:pt idx="21">
                  <c:v>Міжн.політики, МтаБ</c:v>
                </c:pt>
                <c:pt idx="22">
                  <c:v>Стоматологічний</c:v>
                </c:pt>
                <c:pt idx="23">
                  <c:v>Всього по ун-ту</c:v>
                </c:pt>
              </c:strCache>
            </c:strRef>
          </c:cat>
          <c:val>
            <c:numRef>
              <c:f>Діаграми!$C$64:$C$87</c:f>
              <c:numCache>
                <c:formatCode>0.0</c:formatCode>
                <c:ptCount val="24"/>
                <c:pt idx="0">
                  <c:v>46.2</c:v>
                </c:pt>
                <c:pt idx="1">
                  <c:v>31.5</c:v>
                </c:pt>
                <c:pt idx="2">
                  <c:v>53.8</c:v>
                </c:pt>
                <c:pt idx="3">
                  <c:v>41.7</c:v>
                </c:pt>
                <c:pt idx="4">
                  <c:v>31.3</c:v>
                </c:pt>
                <c:pt idx="5">
                  <c:v>22.5</c:v>
                </c:pt>
                <c:pt idx="6">
                  <c:v>19.600000000000001</c:v>
                </c:pt>
                <c:pt idx="7">
                  <c:v>39.299999999999997</c:v>
                </c:pt>
                <c:pt idx="8">
                  <c:v>21.2</c:v>
                </c:pt>
                <c:pt idx="9">
                  <c:v>19.8</c:v>
                </c:pt>
                <c:pt idx="10">
                  <c:v>47.8</c:v>
                </c:pt>
                <c:pt idx="11">
                  <c:v>28.1</c:v>
                </c:pt>
                <c:pt idx="12">
                  <c:v>48.8</c:v>
                </c:pt>
                <c:pt idx="13">
                  <c:v>46.4</c:v>
                </c:pt>
                <c:pt idx="14">
                  <c:v>27.5</c:v>
                </c:pt>
                <c:pt idx="15">
                  <c:v>30.8</c:v>
                </c:pt>
                <c:pt idx="16">
                  <c:v>29.9</c:v>
                </c:pt>
                <c:pt idx="17">
                  <c:v>30.3</c:v>
                </c:pt>
                <c:pt idx="18">
                  <c:v>17.2</c:v>
                </c:pt>
                <c:pt idx="19">
                  <c:v>28</c:v>
                </c:pt>
                <c:pt idx="20">
                  <c:v>25</c:v>
                </c:pt>
                <c:pt idx="21">
                  <c:v>45.2</c:v>
                </c:pt>
                <c:pt idx="22">
                  <c:v>9.6</c:v>
                </c:pt>
                <c:pt idx="23">
                  <c:v>32.200000000000003</c:v>
                </c:pt>
              </c:numCache>
            </c:numRef>
          </c:val>
        </c:ser>
        <c:axId val="82855040"/>
        <c:axId val="82856576"/>
      </c:barChart>
      <c:catAx>
        <c:axId val="82855040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82856576"/>
        <c:crosses val="autoZero"/>
        <c:auto val="1"/>
        <c:lblAlgn val="ctr"/>
        <c:lblOffset val="100"/>
      </c:catAx>
      <c:valAx>
        <c:axId val="82856576"/>
        <c:scaling>
          <c:orientation val="minMax"/>
          <c:max val="100"/>
        </c:scaling>
        <c:axPos val="l"/>
        <c:majorGridlines/>
        <c:numFmt formatCode="0.0" sourceLinked="1"/>
        <c:tickLblPos val="nextTo"/>
        <c:crossAx val="82855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798566979770631"/>
          <c:y val="0.87263478176339071"/>
          <c:w val="0.11449375901967264"/>
          <c:h val="8.1031682063364127E-2"/>
        </c:manualLayout>
      </c:layout>
    </c:legend>
    <c:plotVisOnly val="1"/>
  </c:chart>
  <c:txPr>
    <a:bodyPr/>
    <a:lstStyle/>
    <a:p>
      <a:pPr>
        <a:defRPr sz="1100"/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8570043459910796E-2"/>
          <c:y val="3.3444347234373631E-2"/>
          <c:w val="0.90939622474763815"/>
          <c:h val="0.51732536210751434"/>
        </c:manualLayout>
      </c:layout>
      <c:barChart>
        <c:barDir val="col"/>
        <c:grouping val="clustered"/>
        <c:ser>
          <c:idx val="0"/>
          <c:order val="0"/>
          <c:tx>
            <c:strRef>
              <c:f>Діаграми!$B$92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Діаграми!$A$93:$A$116</c:f>
              <c:strCache>
                <c:ptCount val="24"/>
                <c:pt idx="0">
                  <c:v>Біологічний</c:v>
                </c:pt>
                <c:pt idx="1">
                  <c:v>Географічний</c:v>
                </c:pt>
                <c:pt idx="2">
                  <c:v>Здоров’я людини</c:v>
                </c:pt>
                <c:pt idx="3">
                  <c:v>Історичний</c:v>
                </c:pt>
                <c:pt idx="4">
                  <c:v>ПГК</c:v>
                </c:pt>
                <c:pt idx="5">
                  <c:v>Хімічний</c:v>
                </c:pt>
                <c:pt idx="6">
                  <c:v>Гуманітарно-природничий</c:v>
                </c:pt>
                <c:pt idx="7">
                  <c:v>ЛННЦ</c:v>
                </c:pt>
                <c:pt idx="8">
                  <c:v>Математичний</c:v>
                </c:pt>
                <c:pt idx="9">
                  <c:v>Інженерно-технічний</c:v>
                </c:pt>
                <c:pt idx="10">
                  <c:v>Суспільних наук</c:v>
                </c:pt>
                <c:pt idx="11">
                  <c:v>Туризму та міжнародних комунікацій</c:v>
                </c:pt>
                <c:pt idx="12">
                  <c:v>Міжнародних відносин</c:v>
                </c:pt>
                <c:pt idx="13">
                  <c:v>Міжн.політики, МтаБ</c:v>
                </c:pt>
                <c:pt idx="14">
                  <c:v>Медичний (іноземці)</c:v>
                </c:pt>
                <c:pt idx="15">
                  <c:v>Фізичний</c:v>
                </c:pt>
                <c:pt idx="16">
                  <c:v>Медичний</c:v>
                </c:pt>
                <c:pt idx="17">
                  <c:v>Юридичний</c:v>
                </c:pt>
                <c:pt idx="18">
                  <c:v>Стоматологічний</c:v>
                </c:pt>
                <c:pt idx="19">
                  <c:v>Іноземної філології</c:v>
                </c:pt>
                <c:pt idx="20">
                  <c:v>Філологічний</c:v>
                </c:pt>
                <c:pt idx="21">
                  <c:v>Інформаційних технологій</c:v>
                </c:pt>
                <c:pt idx="22">
                  <c:v>Економічний</c:v>
                </c:pt>
                <c:pt idx="23">
                  <c:v>Всього по ун-ту</c:v>
                </c:pt>
              </c:strCache>
            </c:strRef>
          </c:cat>
          <c:val>
            <c:numRef>
              <c:f>Діаграми!$B$93:$B$116</c:f>
              <c:numCache>
                <c:formatCode>0.0</c:formatCode>
                <c:ptCount val="2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97.9</c:v>
                </c:pt>
                <c:pt idx="5">
                  <c:v>96.3</c:v>
                </c:pt>
                <c:pt idx="6">
                  <c:v>95.1</c:v>
                </c:pt>
                <c:pt idx="7">
                  <c:v>94.7</c:v>
                </c:pt>
                <c:pt idx="8">
                  <c:v>93.1</c:v>
                </c:pt>
                <c:pt idx="9">
                  <c:v>92.6</c:v>
                </c:pt>
                <c:pt idx="10">
                  <c:v>90.7</c:v>
                </c:pt>
                <c:pt idx="11">
                  <c:v>88.2</c:v>
                </c:pt>
                <c:pt idx="12">
                  <c:v>86.2</c:v>
                </c:pt>
                <c:pt idx="13">
                  <c:v>85.7</c:v>
                </c:pt>
                <c:pt idx="14">
                  <c:v>84.5</c:v>
                </c:pt>
                <c:pt idx="15">
                  <c:v>83.5</c:v>
                </c:pt>
                <c:pt idx="16">
                  <c:v>81.7</c:v>
                </c:pt>
                <c:pt idx="17">
                  <c:v>79.900000000000006</c:v>
                </c:pt>
                <c:pt idx="18">
                  <c:v>77.3</c:v>
                </c:pt>
                <c:pt idx="19">
                  <c:v>76.3</c:v>
                </c:pt>
                <c:pt idx="20">
                  <c:v>76.3</c:v>
                </c:pt>
                <c:pt idx="21">
                  <c:v>60.3</c:v>
                </c:pt>
                <c:pt idx="22">
                  <c:v>59.8</c:v>
                </c:pt>
                <c:pt idx="23">
                  <c:v>85.7</c:v>
                </c:pt>
              </c:numCache>
            </c:numRef>
          </c:val>
        </c:ser>
        <c:ser>
          <c:idx val="1"/>
          <c:order val="1"/>
          <c:tx>
            <c:strRef>
              <c:f>Діаграми!$C$92</c:f>
              <c:strCache>
                <c:ptCount val="1"/>
                <c:pt idx="0">
                  <c:v>Якість %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Діаграми!$A$93:$A$116</c:f>
              <c:strCache>
                <c:ptCount val="24"/>
                <c:pt idx="0">
                  <c:v>Біологічний</c:v>
                </c:pt>
                <c:pt idx="1">
                  <c:v>Географічний</c:v>
                </c:pt>
                <c:pt idx="2">
                  <c:v>Здоров’я людини</c:v>
                </c:pt>
                <c:pt idx="3">
                  <c:v>Історичний</c:v>
                </c:pt>
                <c:pt idx="4">
                  <c:v>ПГК</c:v>
                </c:pt>
                <c:pt idx="5">
                  <c:v>Хімічний</c:v>
                </c:pt>
                <c:pt idx="6">
                  <c:v>Гуманітарно-природничий</c:v>
                </c:pt>
                <c:pt idx="7">
                  <c:v>ЛННЦ</c:v>
                </c:pt>
                <c:pt idx="8">
                  <c:v>Математичний</c:v>
                </c:pt>
                <c:pt idx="9">
                  <c:v>Інженерно-технічний</c:v>
                </c:pt>
                <c:pt idx="10">
                  <c:v>Суспільних наук</c:v>
                </c:pt>
                <c:pt idx="11">
                  <c:v>Туризму та міжнародних комунікацій</c:v>
                </c:pt>
                <c:pt idx="12">
                  <c:v>Міжнародних відносин</c:v>
                </c:pt>
                <c:pt idx="13">
                  <c:v>Міжн.політики, МтаБ</c:v>
                </c:pt>
                <c:pt idx="14">
                  <c:v>Медичний (іноземці)</c:v>
                </c:pt>
                <c:pt idx="15">
                  <c:v>Фізичний</c:v>
                </c:pt>
                <c:pt idx="16">
                  <c:v>Медичний</c:v>
                </c:pt>
                <c:pt idx="17">
                  <c:v>Юридичний</c:v>
                </c:pt>
                <c:pt idx="18">
                  <c:v>Стоматологічний</c:v>
                </c:pt>
                <c:pt idx="19">
                  <c:v>Іноземної філології</c:v>
                </c:pt>
                <c:pt idx="20">
                  <c:v>Філологічний</c:v>
                </c:pt>
                <c:pt idx="21">
                  <c:v>Інформаційних технологій</c:v>
                </c:pt>
                <c:pt idx="22">
                  <c:v>Економічний</c:v>
                </c:pt>
                <c:pt idx="23">
                  <c:v>Всього по ун-ту</c:v>
                </c:pt>
              </c:strCache>
            </c:strRef>
          </c:cat>
          <c:val>
            <c:numRef>
              <c:f>Діаграми!$C$93:$C$116</c:f>
              <c:numCache>
                <c:formatCode>0.0</c:formatCode>
                <c:ptCount val="24"/>
                <c:pt idx="0">
                  <c:v>49.3</c:v>
                </c:pt>
                <c:pt idx="1">
                  <c:v>47</c:v>
                </c:pt>
                <c:pt idx="2">
                  <c:v>35.6</c:v>
                </c:pt>
                <c:pt idx="3">
                  <c:v>44.4</c:v>
                </c:pt>
                <c:pt idx="4">
                  <c:v>33.799999999999997</c:v>
                </c:pt>
                <c:pt idx="5">
                  <c:v>46.3</c:v>
                </c:pt>
                <c:pt idx="6">
                  <c:v>41.5</c:v>
                </c:pt>
                <c:pt idx="7">
                  <c:v>47.4</c:v>
                </c:pt>
                <c:pt idx="8">
                  <c:v>44.4</c:v>
                </c:pt>
                <c:pt idx="9">
                  <c:v>36.200000000000003</c:v>
                </c:pt>
                <c:pt idx="10">
                  <c:v>37</c:v>
                </c:pt>
                <c:pt idx="11">
                  <c:v>17.600000000000001</c:v>
                </c:pt>
                <c:pt idx="12">
                  <c:v>37.9</c:v>
                </c:pt>
                <c:pt idx="13">
                  <c:v>53.1</c:v>
                </c:pt>
                <c:pt idx="14">
                  <c:v>37.1</c:v>
                </c:pt>
                <c:pt idx="15">
                  <c:v>49.5</c:v>
                </c:pt>
                <c:pt idx="16">
                  <c:v>32.700000000000003</c:v>
                </c:pt>
                <c:pt idx="17">
                  <c:v>25</c:v>
                </c:pt>
                <c:pt idx="18">
                  <c:v>10.1</c:v>
                </c:pt>
                <c:pt idx="19">
                  <c:v>28.8</c:v>
                </c:pt>
                <c:pt idx="20">
                  <c:v>35.5</c:v>
                </c:pt>
                <c:pt idx="21">
                  <c:v>15.4</c:v>
                </c:pt>
                <c:pt idx="22">
                  <c:v>31</c:v>
                </c:pt>
                <c:pt idx="23">
                  <c:v>34.4</c:v>
                </c:pt>
              </c:numCache>
            </c:numRef>
          </c:val>
        </c:ser>
        <c:axId val="82890112"/>
        <c:axId val="82777216"/>
      </c:barChart>
      <c:catAx>
        <c:axId val="82890112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82777216"/>
        <c:crosses val="autoZero"/>
        <c:auto val="1"/>
        <c:lblAlgn val="ctr"/>
        <c:lblOffset val="100"/>
      </c:catAx>
      <c:valAx>
        <c:axId val="82777216"/>
        <c:scaling>
          <c:orientation val="minMax"/>
          <c:max val="100"/>
        </c:scaling>
        <c:axPos val="l"/>
        <c:majorGridlines/>
        <c:numFmt formatCode="0.0" sourceLinked="1"/>
        <c:tickLblPos val="nextTo"/>
        <c:crossAx val="82890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31930769358099"/>
          <c:y val="0.86069388548653902"/>
          <c:w val="0.11268213642954514"/>
          <c:h val="9.5287255759696723E-2"/>
        </c:manualLayout>
      </c:layout>
    </c:legend>
    <c:plotVisOnly val="1"/>
  </c:chart>
  <c:txPr>
    <a:bodyPr/>
    <a:lstStyle/>
    <a:p>
      <a:pPr>
        <a:defRPr sz="1100"/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357928319304922E-2"/>
          <c:y val="2.7212058051567085E-2"/>
          <c:w val="0.87743178115666531"/>
          <c:h val="0.49446493507478551"/>
        </c:manualLayout>
      </c:layout>
      <c:barChart>
        <c:barDir val="col"/>
        <c:grouping val="clustered"/>
        <c:ser>
          <c:idx val="0"/>
          <c:order val="0"/>
          <c:tx>
            <c:strRef>
              <c:f>Діаграми!$B$121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Діаграми!$A$122:$A$145</c:f>
              <c:strCache>
                <c:ptCount val="24"/>
                <c:pt idx="0">
                  <c:v>Географічний</c:v>
                </c:pt>
                <c:pt idx="1">
                  <c:v>Гуманітарно-природничий</c:v>
                </c:pt>
                <c:pt idx="2">
                  <c:v>Здоров’я людини</c:v>
                </c:pt>
                <c:pt idx="3">
                  <c:v>Історичний</c:v>
                </c:pt>
                <c:pt idx="4">
                  <c:v>ЛННЦ</c:v>
                </c:pt>
                <c:pt idx="5">
                  <c:v>Медичний</c:v>
                </c:pt>
                <c:pt idx="6">
                  <c:v>Хімічний</c:v>
                </c:pt>
                <c:pt idx="7">
                  <c:v>Біологічний</c:v>
                </c:pt>
                <c:pt idx="8">
                  <c:v>Інженерно-технічний</c:v>
                </c:pt>
                <c:pt idx="9">
                  <c:v>Суспільних наук</c:v>
                </c:pt>
                <c:pt idx="10">
                  <c:v>ПГК</c:v>
                </c:pt>
                <c:pt idx="11">
                  <c:v>Міжнародних відносин</c:v>
                </c:pt>
                <c:pt idx="12">
                  <c:v>Філологічний</c:v>
                </c:pt>
                <c:pt idx="13">
                  <c:v>Фізичний</c:v>
                </c:pt>
                <c:pt idx="14">
                  <c:v>Математичний</c:v>
                </c:pt>
                <c:pt idx="15">
                  <c:v>Медичний (іноземці)</c:v>
                </c:pt>
                <c:pt idx="16">
                  <c:v>Туризму та міжнародних комунікацій</c:v>
                </c:pt>
                <c:pt idx="17">
                  <c:v>Юридичний</c:v>
                </c:pt>
                <c:pt idx="18">
                  <c:v>Іноземної філології</c:v>
                </c:pt>
                <c:pt idx="19">
                  <c:v>Стоматологічний</c:v>
                </c:pt>
                <c:pt idx="20">
                  <c:v>Міжн.політики, МтаБ</c:v>
                </c:pt>
                <c:pt idx="21">
                  <c:v>Економічний</c:v>
                </c:pt>
                <c:pt idx="22">
                  <c:v>Інформаційних технологій</c:v>
                </c:pt>
                <c:pt idx="23">
                  <c:v>Всього по ун-ту</c:v>
                </c:pt>
              </c:strCache>
            </c:strRef>
          </c:cat>
          <c:val>
            <c:numRef>
              <c:f>Діаграми!$B$122:$B$145</c:f>
              <c:numCache>
                <c:formatCode>0.0</c:formatCode>
                <c:ptCount val="2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98.1</c:v>
                </c:pt>
                <c:pt idx="6">
                  <c:v>96.4</c:v>
                </c:pt>
                <c:pt idx="7">
                  <c:v>95.8</c:v>
                </c:pt>
                <c:pt idx="8">
                  <c:v>95.7</c:v>
                </c:pt>
                <c:pt idx="9">
                  <c:v>94.7</c:v>
                </c:pt>
                <c:pt idx="10">
                  <c:v>94</c:v>
                </c:pt>
                <c:pt idx="11">
                  <c:v>93.5</c:v>
                </c:pt>
                <c:pt idx="12">
                  <c:v>91.5</c:v>
                </c:pt>
                <c:pt idx="13">
                  <c:v>89.4</c:v>
                </c:pt>
                <c:pt idx="14">
                  <c:v>88.9</c:v>
                </c:pt>
                <c:pt idx="15">
                  <c:v>87.7</c:v>
                </c:pt>
                <c:pt idx="16">
                  <c:v>81.5</c:v>
                </c:pt>
                <c:pt idx="17">
                  <c:v>81.099999999999994</c:v>
                </c:pt>
                <c:pt idx="18">
                  <c:v>76.599999999999994</c:v>
                </c:pt>
                <c:pt idx="19">
                  <c:v>74.8</c:v>
                </c:pt>
                <c:pt idx="20">
                  <c:v>73</c:v>
                </c:pt>
                <c:pt idx="21">
                  <c:v>65</c:v>
                </c:pt>
                <c:pt idx="22">
                  <c:v>59.7</c:v>
                </c:pt>
                <c:pt idx="23">
                  <c:v>87.8</c:v>
                </c:pt>
              </c:numCache>
            </c:numRef>
          </c:val>
        </c:ser>
        <c:ser>
          <c:idx val="1"/>
          <c:order val="1"/>
          <c:tx>
            <c:strRef>
              <c:f>Діаграми!$C$121</c:f>
              <c:strCache>
                <c:ptCount val="1"/>
                <c:pt idx="0">
                  <c:v>Якість %</c:v>
                </c:pt>
              </c:strCache>
            </c:strRef>
          </c:tx>
          <c:dLbls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Діаграми!$A$122:$A$145</c:f>
              <c:strCache>
                <c:ptCount val="24"/>
                <c:pt idx="0">
                  <c:v>Географічний</c:v>
                </c:pt>
                <c:pt idx="1">
                  <c:v>Гуманітарно-природничий</c:v>
                </c:pt>
                <c:pt idx="2">
                  <c:v>Здоров’я людини</c:v>
                </c:pt>
                <c:pt idx="3">
                  <c:v>Історичний</c:v>
                </c:pt>
                <c:pt idx="4">
                  <c:v>ЛННЦ</c:v>
                </c:pt>
                <c:pt idx="5">
                  <c:v>Медичний</c:v>
                </c:pt>
                <c:pt idx="6">
                  <c:v>Хімічний</c:v>
                </c:pt>
                <c:pt idx="7">
                  <c:v>Біологічний</c:v>
                </c:pt>
                <c:pt idx="8">
                  <c:v>Інженерно-технічний</c:v>
                </c:pt>
                <c:pt idx="9">
                  <c:v>Суспільних наук</c:v>
                </c:pt>
                <c:pt idx="10">
                  <c:v>ПГК</c:v>
                </c:pt>
                <c:pt idx="11">
                  <c:v>Міжнародних відносин</c:v>
                </c:pt>
                <c:pt idx="12">
                  <c:v>Філологічний</c:v>
                </c:pt>
                <c:pt idx="13">
                  <c:v>Фізичний</c:v>
                </c:pt>
                <c:pt idx="14">
                  <c:v>Математичний</c:v>
                </c:pt>
                <c:pt idx="15">
                  <c:v>Медичний (іноземці)</c:v>
                </c:pt>
                <c:pt idx="16">
                  <c:v>Туризму та міжнародних комунікацій</c:v>
                </c:pt>
                <c:pt idx="17">
                  <c:v>Юридичний</c:v>
                </c:pt>
                <c:pt idx="18">
                  <c:v>Іноземної філології</c:v>
                </c:pt>
                <c:pt idx="19">
                  <c:v>Стоматологічний</c:v>
                </c:pt>
                <c:pt idx="20">
                  <c:v>Міжн.політики, МтаБ</c:v>
                </c:pt>
                <c:pt idx="21">
                  <c:v>Економічний</c:v>
                </c:pt>
                <c:pt idx="22">
                  <c:v>Інформаційних технологій</c:v>
                </c:pt>
                <c:pt idx="23">
                  <c:v>Всього по ун-ту</c:v>
                </c:pt>
              </c:strCache>
            </c:strRef>
          </c:cat>
          <c:val>
            <c:numRef>
              <c:f>Діаграми!$C$122:$C$145</c:f>
              <c:numCache>
                <c:formatCode>0.0</c:formatCode>
                <c:ptCount val="24"/>
                <c:pt idx="0">
                  <c:v>71.900000000000006</c:v>
                </c:pt>
                <c:pt idx="1">
                  <c:v>52.6</c:v>
                </c:pt>
                <c:pt idx="2">
                  <c:v>44.4</c:v>
                </c:pt>
                <c:pt idx="3">
                  <c:v>55.9</c:v>
                </c:pt>
                <c:pt idx="4">
                  <c:v>50</c:v>
                </c:pt>
                <c:pt idx="5">
                  <c:v>69</c:v>
                </c:pt>
                <c:pt idx="6">
                  <c:v>25</c:v>
                </c:pt>
                <c:pt idx="7">
                  <c:v>77.099999999999994</c:v>
                </c:pt>
                <c:pt idx="8">
                  <c:v>25.7</c:v>
                </c:pt>
                <c:pt idx="9">
                  <c:v>56.8</c:v>
                </c:pt>
                <c:pt idx="10">
                  <c:v>39</c:v>
                </c:pt>
                <c:pt idx="11">
                  <c:v>41.9</c:v>
                </c:pt>
                <c:pt idx="12">
                  <c:v>45.1</c:v>
                </c:pt>
                <c:pt idx="13">
                  <c:v>51.1</c:v>
                </c:pt>
                <c:pt idx="14">
                  <c:v>57.1</c:v>
                </c:pt>
                <c:pt idx="15">
                  <c:v>19.3</c:v>
                </c:pt>
                <c:pt idx="16">
                  <c:v>35.200000000000003</c:v>
                </c:pt>
                <c:pt idx="17">
                  <c:v>33.299999999999997</c:v>
                </c:pt>
                <c:pt idx="18">
                  <c:v>67.2</c:v>
                </c:pt>
                <c:pt idx="19">
                  <c:v>14</c:v>
                </c:pt>
                <c:pt idx="20">
                  <c:v>64.900000000000006</c:v>
                </c:pt>
                <c:pt idx="21">
                  <c:v>44.7</c:v>
                </c:pt>
                <c:pt idx="22">
                  <c:v>19.399999999999999</c:v>
                </c:pt>
                <c:pt idx="23">
                  <c:v>46.4</c:v>
                </c:pt>
              </c:numCache>
            </c:numRef>
          </c:val>
        </c:ser>
        <c:axId val="82810752"/>
        <c:axId val="82812288"/>
      </c:barChart>
      <c:catAx>
        <c:axId val="82810752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82812288"/>
        <c:crosses val="autoZero"/>
        <c:auto val="1"/>
        <c:lblAlgn val="ctr"/>
        <c:lblOffset val="100"/>
      </c:catAx>
      <c:valAx>
        <c:axId val="82812288"/>
        <c:scaling>
          <c:orientation val="minMax"/>
          <c:max val="100"/>
        </c:scaling>
        <c:axPos val="l"/>
        <c:majorGridlines/>
        <c:numFmt formatCode="0.0" sourceLinked="1"/>
        <c:tickLblPos val="nextTo"/>
        <c:crossAx val="82810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712265893770591"/>
          <c:y val="0.87724776130924809"/>
          <c:w val="0.11983326901655562"/>
          <c:h val="0.10050756523081671"/>
        </c:manualLayout>
      </c:layout>
    </c:legend>
    <c:plotVisOnly val="1"/>
  </c:chart>
  <c:txPr>
    <a:bodyPr/>
    <a:lstStyle/>
    <a:p>
      <a:pPr>
        <a:defRPr sz="1200"/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2825401498648323"/>
          <c:y val="9.5328762421440671E-2"/>
          <c:w val="0.87003119916814264"/>
          <c:h val="0.41436860790877944"/>
        </c:manualLayout>
      </c:layout>
      <c:barChart>
        <c:barDir val="col"/>
        <c:grouping val="clustered"/>
        <c:ser>
          <c:idx val="0"/>
          <c:order val="0"/>
          <c:tx>
            <c:strRef>
              <c:f>Діаграми!$B$150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Діаграми!$A$151:$A$173</c:f>
              <c:strCache>
                <c:ptCount val="23"/>
                <c:pt idx="0">
                  <c:v>Гуманітарно-природничий</c:v>
                </c:pt>
                <c:pt idx="1">
                  <c:v>Здоров’я людини</c:v>
                </c:pt>
                <c:pt idx="2">
                  <c:v>Історичний</c:v>
                </c:pt>
                <c:pt idx="3">
                  <c:v>ЛННЦ</c:v>
                </c:pt>
                <c:pt idx="4">
                  <c:v>Географічний</c:v>
                </c:pt>
                <c:pt idx="5">
                  <c:v>Математичний</c:v>
                </c:pt>
                <c:pt idx="6">
                  <c:v>Медичний (іноземці)</c:v>
                </c:pt>
                <c:pt idx="7">
                  <c:v>Хімічний</c:v>
                </c:pt>
                <c:pt idx="8">
                  <c:v>Фізичний</c:v>
                </c:pt>
                <c:pt idx="9">
                  <c:v>Філологічний</c:v>
                </c:pt>
                <c:pt idx="10">
                  <c:v>Біологічний</c:v>
                </c:pt>
                <c:pt idx="11">
                  <c:v>Медичний</c:v>
                </c:pt>
                <c:pt idx="12">
                  <c:v>Інженерно-технічний</c:v>
                </c:pt>
                <c:pt idx="13">
                  <c:v>Стоматологічний</c:v>
                </c:pt>
                <c:pt idx="14">
                  <c:v>Інформаційних технологій</c:v>
                </c:pt>
                <c:pt idx="15">
                  <c:v>Суспільних наук</c:v>
                </c:pt>
                <c:pt idx="16">
                  <c:v>Міжнародних відносин</c:v>
                </c:pt>
                <c:pt idx="17">
                  <c:v>Іноземної філології</c:v>
                </c:pt>
                <c:pt idx="18">
                  <c:v>Туризму та міжнародних комунікацій</c:v>
                </c:pt>
                <c:pt idx="19">
                  <c:v>Юридичний</c:v>
                </c:pt>
                <c:pt idx="20">
                  <c:v>Економічний</c:v>
                </c:pt>
                <c:pt idx="21">
                  <c:v>Міжн.політики, МтаБ</c:v>
                </c:pt>
                <c:pt idx="22">
                  <c:v>Всього по ун-ту</c:v>
                </c:pt>
              </c:strCache>
            </c:strRef>
          </c:cat>
          <c:val>
            <c:numRef>
              <c:f>Діаграми!$B$151:$B$173</c:f>
              <c:numCache>
                <c:formatCode>0.0</c:formatCode>
                <c:ptCount val="2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98.5</c:v>
                </c:pt>
                <c:pt idx="5">
                  <c:v>98.5</c:v>
                </c:pt>
                <c:pt idx="6">
                  <c:v>98.4</c:v>
                </c:pt>
                <c:pt idx="7">
                  <c:v>98</c:v>
                </c:pt>
                <c:pt idx="8">
                  <c:v>97.2</c:v>
                </c:pt>
                <c:pt idx="9">
                  <c:v>96.3</c:v>
                </c:pt>
                <c:pt idx="10">
                  <c:v>96.1</c:v>
                </c:pt>
                <c:pt idx="11">
                  <c:v>95.8</c:v>
                </c:pt>
                <c:pt idx="12">
                  <c:v>95.6</c:v>
                </c:pt>
                <c:pt idx="13">
                  <c:v>92.6</c:v>
                </c:pt>
                <c:pt idx="14">
                  <c:v>90.7</c:v>
                </c:pt>
                <c:pt idx="15">
                  <c:v>90</c:v>
                </c:pt>
                <c:pt idx="16">
                  <c:v>86.7</c:v>
                </c:pt>
                <c:pt idx="17">
                  <c:v>83.3</c:v>
                </c:pt>
                <c:pt idx="18">
                  <c:v>83.3</c:v>
                </c:pt>
                <c:pt idx="19">
                  <c:v>80.5</c:v>
                </c:pt>
                <c:pt idx="20">
                  <c:v>65.5</c:v>
                </c:pt>
                <c:pt idx="21">
                  <c:v>63</c:v>
                </c:pt>
                <c:pt idx="22">
                  <c:v>90.8</c:v>
                </c:pt>
              </c:numCache>
            </c:numRef>
          </c:val>
        </c:ser>
        <c:ser>
          <c:idx val="1"/>
          <c:order val="1"/>
          <c:tx>
            <c:strRef>
              <c:f>Діаграми!$C$150</c:f>
              <c:strCache>
                <c:ptCount val="1"/>
                <c:pt idx="0">
                  <c:v>Якість %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Діаграми!$A$151:$A$173</c:f>
              <c:strCache>
                <c:ptCount val="23"/>
                <c:pt idx="0">
                  <c:v>Гуманітарно-природничий</c:v>
                </c:pt>
                <c:pt idx="1">
                  <c:v>Здоров’я людини</c:v>
                </c:pt>
                <c:pt idx="2">
                  <c:v>Історичний</c:v>
                </c:pt>
                <c:pt idx="3">
                  <c:v>ЛННЦ</c:v>
                </c:pt>
                <c:pt idx="4">
                  <c:v>Географічний</c:v>
                </c:pt>
                <c:pt idx="5">
                  <c:v>Математичний</c:v>
                </c:pt>
                <c:pt idx="6">
                  <c:v>Медичний (іноземці)</c:v>
                </c:pt>
                <c:pt idx="7">
                  <c:v>Хімічний</c:v>
                </c:pt>
                <c:pt idx="8">
                  <c:v>Фізичний</c:v>
                </c:pt>
                <c:pt idx="9">
                  <c:v>Філологічний</c:v>
                </c:pt>
                <c:pt idx="10">
                  <c:v>Біологічний</c:v>
                </c:pt>
                <c:pt idx="11">
                  <c:v>Медичний</c:v>
                </c:pt>
                <c:pt idx="12">
                  <c:v>Інженерно-технічний</c:v>
                </c:pt>
                <c:pt idx="13">
                  <c:v>Стоматологічний</c:v>
                </c:pt>
                <c:pt idx="14">
                  <c:v>Інформаційних технологій</c:v>
                </c:pt>
                <c:pt idx="15">
                  <c:v>Суспільних наук</c:v>
                </c:pt>
                <c:pt idx="16">
                  <c:v>Міжнародних відносин</c:v>
                </c:pt>
                <c:pt idx="17">
                  <c:v>Іноземної філології</c:v>
                </c:pt>
                <c:pt idx="18">
                  <c:v>Туризму та міжнародних комунікацій</c:v>
                </c:pt>
                <c:pt idx="19">
                  <c:v>Юридичний</c:v>
                </c:pt>
                <c:pt idx="20">
                  <c:v>Економічний</c:v>
                </c:pt>
                <c:pt idx="21">
                  <c:v>Міжн.політики, МтаБ</c:v>
                </c:pt>
                <c:pt idx="22">
                  <c:v>Всього по ун-ту</c:v>
                </c:pt>
              </c:strCache>
            </c:strRef>
          </c:cat>
          <c:val>
            <c:numRef>
              <c:f>Діаграми!$C$151:$C$173</c:f>
              <c:numCache>
                <c:formatCode>0.0</c:formatCode>
                <c:ptCount val="23"/>
                <c:pt idx="0">
                  <c:v>76.900000000000006</c:v>
                </c:pt>
                <c:pt idx="1">
                  <c:v>33.299999999999997</c:v>
                </c:pt>
                <c:pt idx="2">
                  <c:v>48.9</c:v>
                </c:pt>
                <c:pt idx="3">
                  <c:v>73.3</c:v>
                </c:pt>
                <c:pt idx="4">
                  <c:v>71.2</c:v>
                </c:pt>
                <c:pt idx="5">
                  <c:v>76.099999999999994</c:v>
                </c:pt>
                <c:pt idx="6">
                  <c:v>52.4</c:v>
                </c:pt>
                <c:pt idx="7">
                  <c:v>54</c:v>
                </c:pt>
                <c:pt idx="8">
                  <c:v>85.8</c:v>
                </c:pt>
                <c:pt idx="9">
                  <c:v>61.1</c:v>
                </c:pt>
                <c:pt idx="10">
                  <c:v>54.9</c:v>
                </c:pt>
                <c:pt idx="11">
                  <c:v>64.8</c:v>
                </c:pt>
                <c:pt idx="12">
                  <c:v>48.5</c:v>
                </c:pt>
                <c:pt idx="13">
                  <c:v>20</c:v>
                </c:pt>
                <c:pt idx="14">
                  <c:v>34.9</c:v>
                </c:pt>
                <c:pt idx="15">
                  <c:v>61.4</c:v>
                </c:pt>
                <c:pt idx="16">
                  <c:v>53.3</c:v>
                </c:pt>
                <c:pt idx="17">
                  <c:v>70.8</c:v>
                </c:pt>
                <c:pt idx="18">
                  <c:v>27.8</c:v>
                </c:pt>
                <c:pt idx="19">
                  <c:v>41.4</c:v>
                </c:pt>
                <c:pt idx="20">
                  <c:v>51.2</c:v>
                </c:pt>
                <c:pt idx="21">
                  <c:v>28.3</c:v>
                </c:pt>
                <c:pt idx="22">
                  <c:v>54.7</c:v>
                </c:pt>
              </c:numCache>
            </c:numRef>
          </c:val>
        </c:ser>
        <c:axId val="82923904"/>
        <c:axId val="82925440"/>
      </c:barChart>
      <c:catAx>
        <c:axId val="82923904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 b="1"/>
            </a:pPr>
            <a:endParaRPr lang="ru-RU"/>
          </a:p>
        </c:txPr>
        <c:crossAx val="82925440"/>
        <c:crosses val="autoZero"/>
        <c:auto val="1"/>
        <c:lblAlgn val="ctr"/>
        <c:lblOffset val="100"/>
      </c:catAx>
      <c:valAx>
        <c:axId val="82925440"/>
        <c:scaling>
          <c:orientation val="minMax"/>
          <c:max val="100"/>
        </c:scaling>
        <c:axPos val="l"/>
        <c:majorGridlines/>
        <c:numFmt formatCode="0.0" sourceLinked="1"/>
        <c:tickLblPos val="nextTo"/>
        <c:crossAx val="82923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51299609446643"/>
          <c:y val="0.86716004430082083"/>
          <c:w val="0.11983326901655562"/>
          <c:h val="0.10296822277942826"/>
        </c:manualLayout>
      </c:layout>
      <c:txPr>
        <a:bodyPr/>
        <a:lstStyle/>
        <a:p>
          <a:pPr>
            <a:defRPr sz="1200"/>
          </a:pPr>
          <a:endParaRPr lang="ru-RU"/>
        </a:p>
      </c:txPr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Діаграми!$B$194</c:f>
              <c:strCache>
                <c:ptCount val="1"/>
                <c:pt idx="0">
                  <c:v>Успішність %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Діаграми!$A$195:$A$200</c:f>
              <c:strCache>
                <c:ptCount val="6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5 курси</c:v>
                </c:pt>
                <c:pt idx="5">
                  <c:v>Всього по ун-ту</c:v>
                </c:pt>
              </c:strCache>
            </c:strRef>
          </c:cat>
          <c:val>
            <c:numRef>
              <c:f>Діаграми!$B$195:$B$200</c:f>
              <c:numCache>
                <c:formatCode>0.0</c:formatCode>
                <c:ptCount val="6"/>
                <c:pt idx="0">
                  <c:v>87.6</c:v>
                </c:pt>
                <c:pt idx="1">
                  <c:v>84.1</c:v>
                </c:pt>
                <c:pt idx="2">
                  <c:v>85.7</c:v>
                </c:pt>
                <c:pt idx="3">
                  <c:v>87.8</c:v>
                </c:pt>
                <c:pt idx="4">
                  <c:v>90.8</c:v>
                </c:pt>
                <c:pt idx="5">
                  <c:v>86.9</c:v>
                </c:pt>
              </c:numCache>
            </c:numRef>
          </c:val>
        </c:ser>
        <c:ser>
          <c:idx val="1"/>
          <c:order val="1"/>
          <c:tx>
            <c:strRef>
              <c:f>Діаграми!$C$194</c:f>
              <c:strCache>
                <c:ptCount val="1"/>
                <c:pt idx="0">
                  <c:v>Якість %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Діаграми!$A$195:$A$200</c:f>
              <c:strCache>
                <c:ptCount val="6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5 курси</c:v>
                </c:pt>
                <c:pt idx="5">
                  <c:v>Всього по ун-ту</c:v>
                </c:pt>
              </c:strCache>
            </c:strRef>
          </c:cat>
          <c:val>
            <c:numRef>
              <c:f>Діаграми!$C$195:$C$200</c:f>
              <c:numCache>
                <c:formatCode>0.0</c:formatCode>
                <c:ptCount val="6"/>
                <c:pt idx="0">
                  <c:v>36.5</c:v>
                </c:pt>
                <c:pt idx="1">
                  <c:v>32.200000000000003</c:v>
                </c:pt>
                <c:pt idx="2">
                  <c:v>34.4</c:v>
                </c:pt>
                <c:pt idx="3">
                  <c:v>46.4</c:v>
                </c:pt>
                <c:pt idx="4">
                  <c:v>54.7</c:v>
                </c:pt>
                <c:pt idx="5">
                  <c:v>39.700000000000003</c:v>
                </c:pt>
              </c:numCache>
            </c:numRef>
          </c:val>
        </c:ser>
        <c:axId val="82962304"/>
        <c:axId val="82963840"/>
      </c:barChart>
      <c:catAx>
        <c:axId val="82962304"/>
        <c:scaling>
          <c:orientation val="minMax"/>
        </c:scaling>
        <c:axPos val="b"/>
        <c:tickLblPos val="nextTo"/>
        <c:txPr>
          <a:bodyPr/>
          <a:lstStyle/>
          <a:p>
            <a:pPr>
              <a:defRPr sz="1400" b="1"/>
            </a:pPr>
            <a:endParaRPr lang="ru-RU"/>
          </a:p>
        </c:txPr>
        <c:crossAx val="82963840"/>
        <c:crosses val="autoZero"/>
        <c:auto val="1"/>
        <c:lblAlgn val="ctr"/>
        <c:lblOffset val="100"/>
      </c:catAx>
      <c:valAx>
        <c:axId val="82963840"/>
        <c:scaling>
          <c:orientation val="minMax"/>
        </c:scaling>
        <c:axPos val="l"/>
        <c:majorGridlines/>
        <c:numFmt formatCode="0.0" sourceLinked="1"/>
        <c:tickLblPos val="nextTo"/>
        <c:crossAx val="82962304"/>
        <c:crosses val="autoZero"/>
        <c:crossBetween val="between"/>
      </c:valAx>
    </c:plotArea>
    <c:legend>
      <c:legendPos val="r"/>
      <c:txPr>
        <a:bodyPr/>
        <a:lstStyle/>
        <a:p>
          <a:pPr>
            <a:defRPr sz="1200"/>
          </a:pPr>
          <a:endParaRPr lang="ru-RU"/>
        </a:p>
      </c:txPr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Діаграми!$B$234</c:f>
              <c:strCache>
                <c:ptCount val="1"/>
                <c:pt idx="0">
                  <c:v>Якість %  (2014/2015)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Діаграми!$A$235</c:f>
              <c:strCache>
                <c:ptCount val="1"/>
                <c:pt idx="0">
                  <c:v>різниця 1,3% ↗</c:v>
                </c:pt>
              </c:strCache>
            </c:strRef>
          </c:cat>
          <c:val>
            <c:numRef>
              <c:f>Діаграми!$B$235</c:f>
              <c:numCache>
                <c:formatCode>0.0</c:formatCode>
                <c:ptCount val="1"/>
                <c:pt idx="0">
                  <c:v>38.4</c:v>
                </c:pt>
              </c:numCache>
            </c:numRef>
          </c:val>
        </c:ser>
        <c:ser>
          <c:idx val="1"/>
          <c:order val="1"/>
          <c:tx>
            <c:strRef>
              <c:f>Діаграми!$C$234</c:f>
              <c:strCache>
                <c:ptCount val="1"/>
                <c:pt idx="0">
                  <c:v>Якість %  (2015/2016)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Діаграми!$A$235</c:f>
              <c:strCache>
                <c:ptCount val="1"/>
                <c:pt idx="0">
                  <c:v>різниця 1,3% ↗</c:v>
                </c:pt>
              </c:strCache>
            </c:strRef>
          </c:cat>
          <c:val>
            <c:numRef>
              <c:f>Діаграми!$C$235</c:f>
              <c:numCache>
                <c:formatCode>0.0</c:formatCode>
                <c:ptCount val="1"/>
                <c:pt idx="0">
                  <c:v>39.700000000000003</c:v>
                </c:pt>
              </c:numCache>
            </c:numRef>
          </c:val>
        </c:ser>
        <c:axId val="83001728"/>
        <c:axId val="83003264"/>
      </c:barChart>
      <c:catAx>
        <c:axId val="83001728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83003264"/>
        <c:crosses val="autoZero"/>
        <c:auto val="1"/>
        <c:lblAlgn val="ctr"/>
        <c:lblOffset val="100"/>
      </c:catAx>
      <c:valAx>
        <c:axId val="83003264"/>
        <c:scaling>
          <c:orientation val="minMax"/>
          <c:max val="100"/>
          <c:min val="0"/>
        </c:scaling>
        <c:axPos val="l"/>
        <c:majorGridlines/>
        <c:numFmt formatCode="0.0" sourceLinked="1"/>
        <c:tickLblPos val="nextTo"/>
        <c:crossAx val="8300172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Діаграми!$B$214</c:f>
              <c:strCache>
                <c:ptCount val="1"/>
                <c:pt idx="0">
                  <c:v>Успішність %  (2014/2015)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Діаграми!$A$215</c:f>
              <c:strCache>
                <c:ptCount val="1"/>
                <c:pt idx="0">
                  <c:v>різниця 4,2% ↘</c:v>
                </c:pt>
              </c:strCache>
            </c:strRef>
          </c:cat>
          <c:val>
            <c:numRef>
              <c:f>Діаграми!$B$215</c:f>
              <c:numCache>
                <c:formatCode>0.0</c:formatCode>
                <c:ptCount val="1"/>
                <c:pt idx="0">
                  <c:v>91.1</c:v>
                </c:pt>
              </c:numCache>
            </c:numRef>
          </c:val>
        </c:ser>
        <c:ser>
          <c:idx val="1"/>
          <c:order val="1"/>
          <c:tx>
            <c:strRef>
              <c:f>Діаграми!$C$214</c:f>
              <c:strCache>
                <c:ptCount val="1"/>
                <c:pt idx="0">
                  <c:v>Успішність %  (2015/2016)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Діаграми!$A$215</c:f>
              <c:strCache>
                <c:ptCount val="1"/>
                <c:pt idx="0">
                  <c:v>різниця 4,2% ↘</c:v>
                </c:pt>
              </c:strCache>
            </c:strRef>
          </c:cat>
          <c:val>
            <c:numRef>
              <c:f>Діаграми!$C$215</c:f>
              <c:numCache>
                <c:formatCode>0.0</c:formatCode>
                <c:ptCount val="1"/>
                <c:pt idx="0">
                  <c:v>86.9</c:v>
                </c:pt>
              </c:numCache>
            </c:numRef>
          </c:val>
        </c:ser>
        <c:axId val="83106048"/>
        <c:axId val="83124224"/>
      </c:barChart>
      <c:catAx>
        <c:axId val="83106048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83124224"/>
        <c:crosses val="autoZero"/>
        <c:auto val="1"/>
        <c:lblAlgn val="ctr"/>
        <c:lblOffset val="100"/>
      </c:catAx>
      <c:valAx>
        <c:axId val="83124224"/>
        <c:scaling>
          <c:orientation val="minMax"/>
          <c:max val="100"/>
          <c:min val="0"/>
        </c:scaling>
        <c:axPos val="l"/>
        <c:majorGridlines/>
        <c:numFmt formatCode="0.0" sourceLinked="1"/>
        <c:tickLblPos val="nextTo"/>
        <c:crossAx val="8310604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</xdr:row>
      <xdr:rowOff>38099</xdr:rowOff>
    </xdr:from>
    <xdr:to>
      <xdr:col>17</xdr:col>
      <xdr:colOff>581025</xdr:colOff>
      <xdr:row>27</xdr:row>
      <xdr:rowOff>219074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609599</xdr:colOff>
      <xdr:row>33</xdr:row>
      <xdr:rowOff>19049</xdr:rowOff>
    </xdr:from>
    <xdr:to>
      <xdr:col>18</xdr:col>
      <xdr:colOff>9524</xdr:colOff>
      <xdr:row>58</xdr:row>
      <xdr:rowOff>9524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609599</xdr:colOff>
      <xdr:row>63</xdr:row>
      <xdr:rowOff>19050</xdr:rowOff>
    </xdr:from>
    <xdr:to>
      <xdr:col>17</xdr:col>
      <xdr:colOff>962024</xdr:colOff>
      <xdr:row>86</xdr:row>
      <xdr:rowOff>171450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123824</xdr:colOff>
      <xdr:row>92</xdr:row>
      <xdr:rowOff>38100</xdr:rowOff>
    </xdr:from>
    <xdr:to>
      <xdr:col>17</xdr:col>
      <xdr:colOff>1228725</xdr:colOff>
      <xdr:row>116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257175</xdr:colOff>
      <xdr:row>121</xdr:row>
      <xdr:rowOff>57150</xdr:rowOff>
    </xdr:from>
    <xdr:to>
      <xdr:col>17</xdr:col>
      <xdr:colOff>1171575</xdr:colOff>
      <xdr:row>144</xdr:row>
      <xdr:rowOff>190499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38101</xdr:colOff>
      <xdr:row>149</xdr:row>
      <xdr:rowOff>104776</xdr:rowOff>
    </xdr:from>
    <xdr:to>
      <xdr:col>17</xdr:col>
      <xdr:colOff>971550</xdr:colOff>
      <xdr:row>170</xdr:row>
      <xdr:rowOff>171450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38099</xdr:colOff>
      <xdr:row>193</xdr:row>
      <xdr:rowOff>190500</xdr:rowOff>
    </xdr:from>
    <xdr:to>
      <xdr:col>18</xdr:col>
      <xdr:colOff>28574</xdr:colOff>
      <xdr:row>208</xdr:row>
      <xdr:rowOff>66675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209550</xdr:colOff>
      <xdr:row>233</xdr:row>
      <xdr:rowOff>371475</xdr:rowOff>
    </xdr:from>
    <xdr:to>
      <xdr:col>12</xdr:col>
      <xdr:colOff>514350</xdr:colOff>
      <xdr:row>247</xdr:row>
      <xdr:rowOff>28575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323850</xdr:colOff>
      <xdr:row>214</xdr:row>
      <xdr:rowOff>28575</xdr:rowOff>
    </xdr:from>
    <xdr:to>
      <xdr:col>13</xdr:col>
      <xdr:colOff>19050</xdr:colOff>
      <xdr:row>228</xdr:row>
      <xdr:rowOff>104775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8"/>
  <sheetViews>
    <sheetView tabSelected="1" topLeftCell="A16" zoomScale="110" zoomScaleNormal="110" workbookViewId="0">
      <selection activeCell="L237" sqref="L237"/>
    </sheetView>
  </sheetViews>
  <sheetFormatPr defaultRowHeight="15"/>
  <cols>
    <col min="1" max="1" width="17.140625" customWidth="1"/>
    <col min="2" max="2" width="7.7109375" customWidth="1"/>
    <col min="3" max="3" width="6.85546875" customWidth="1"/>
    <col min="4" max="4" width="7.85546875" customWidth="1"/>
    <col min="5" max="5" width="8.7109375" customWidth="1"/>
    <col min="6" max="6" width="6.140625" customWidth="1"/>
    <col min="7" max="7" width="5.42578125" customWidth="1"/>
    <col min="8" max="8" width="6.28515625" customWidth="1"/>
    <col min="9" max="9" width="7.28515625" customWidth="1"/>
    <col min="10" max="10" width="7.5703125" customWidth="1"/>
    <col min="11" max="11" width="6.42578125" customWidth="1"/>
    <col min="12" max="12" width="7" customWidth="1"/>
    <col min="13" max="13" width="5" customWidth="1"/>
    <col min="14" max="14" width="6.42578125" customWidth="1"/>
    <col min="15" max="15" width="5.42578125" customWidth="1"/>
    <col min="16" max="16" width="4.7109375" customWidth="1"/>
    <col min="17" max="17" width="7" customWidth="1"/>
    <col min="18" max="18" width="6.28515625" customWidth="1"/>
    <col min="19" max="19" width="7.85546875" customWidth="1"/>
  </cols>
  <sheetData>
    <row r="1" spans="1:19" ht="12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</row>
    <row r="2" spans="1:19" ht="12" customHeight="1">
      <c r="A2" s="94" t="s">
        <v>102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>
      <c r="A3" s="90" t="s">
        <v>76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19">
      <c r="A4" s="98" t="s">
        <v>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5" spans="1:19">
      <c r="A5" s="1"/>
      <c r="B5" s="98" t="s">
        <v>57</v>
      </c>
      <c r="C5" s="98"/>
      <c r="D5" s="98"/>
      <c r="E5" s="94" t="s">
        <v>2</v>
      </c>
      <c r="F5" s="94"/>
      <c r="G5" s="94"/>
      <c r="H5" s="94"/>
      <c r="I5" s="94"/>
      <c r="J5" s="94"/>
      <c r="K5" s="94"/>
      <c r="L5" s="94"/>
      <c r="M5" s="94"/>
      <c r="N5" s="94" t="s">
        <v>103</v>
      </c>
      <c r="O5" s="98"/>
      <c r="P5" s="98"/>
      <c r="Q5" s="98"/>
      <c r="R5" s="98"/>
      <c r="S5" s="1"/>
    </row>
    <row r="6" spans="1:19" ht="14.25" customHeight="1">
      <c r="A6" s="80" t="s">
        <v>3</v>
      </c>
      <c r="B6" s="80" t="s">
        <v>4</v>
      </c>
      <c r="C6" s="80" t="s">
        <v>5</v>
      </c>
      <c r="D6" s="80" t="s">
        <v>6</v>
      </c>
      <c r="E6" s="80" t="s">
        <v>7</v>
      </c>
      <c r="F6" s="84" t="s">
        <v>8</v>
      </c>
      <c r="G6" s="84" t="s">
        <v>9</v>
      </c>
      <c r="H6" s="80" t="s">
        <v>10</v>
      </c>
      <c r="I6" s="80"/>
      <c r="J6" s="80"/>
      <c r="K6" s="80"/>
      <c r="L6" s="80"/>
      <c r="M6" s="85" t="s">
        <v>11</v>
      </c>
      <c r="N6" s="86"/>
      <c r="O6" s="86"/>
      <c r="P6" s="87"/>
      <c r="Q6" s="80" t="s">
        <v>12</v>
      </c>
      <c r="R6" s="80" t="s">
        <v>13</v>
      </c>
      <c r="S6" s="83" t="s">
        <v>14</v>
      </c>
    </row>
    <row r="7" spans="1:19" ht="51" customHeight="1">
      <c r="A7" s="80"/>
      <c r="B7" s="82"/>
      <c r="C7" s="80"/>
      <c r="D7" s="80"/>
      <c r="E7" s="80"/>
      <c r="F7" s="84"/>
      <c r="G7" s="84"/>
      <c r="H7" s="68" t="s">
        <v>15</v>
      </c>
      <c r="I7" s="68" t="s">
        <v>16</v>
      </c>
      <c r="J7" s="68" t="s">
        <v>17</v>
      </c>
      <c r="K7" s="68" t="s">
        <v>18</v>
      </c>
      <c r="L7" s="68" t="s">
        <v>19</v>
      </c>
      <c r="M7" s="68" t="s">
        <v>20</v>
      </c>
      <c r="N7" s="68" t="s">
        <v>21</v>
      </c>
      <c r="O7" s="68" t="s">
        <v>22</v>
      </c>
      <c r="P7" s="68" t="s">
        <v>23</v>
      </c>
      <c r="Q7" s="81"/>
      <c r="R7" s="82"/>
      <c r="S7" s="83"/>
    </row>
    <row r="8" spans="1:19">
      <c r="A8" s="68">
        <v>1</v>
      </c>
      <c r="B8" s="70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  <c r="I8" s="68">
        <v>9</v>
      </c>
      <c r="J8" s="68">
        <v>10</v>
      </c>
      <c r="K8" s="68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70">
        <v>18</v>
      </c>
      <c r="S8" s="69">
        <v>19</v>
      </c>
    </row>
    <row r="9" spans="1:19">
      <c r="A9" s="5" t="s">
        <v>24</v>
      </c>
      <c r="B9" s="6">
        <f>C9+D9</f>
        <v>328</v>
      </c>
      <c r="C9" s="7"/>
      <c r="D9" s="6">
        <f>E9+F9</f>
        <v>328</v>
      </c>
      <c r="E9" s="6">
        <f>G9+H9+M9</f>
        <v>328</v>
      </c>
      <c r="F9" s="7"/>
      <c r="G9" s="7"/>
      <c r="H9" s="6">
        <f>I9+J9+K9+L9</f>
        <v>320</v>
      </c>
      <c r="I9" s="7">
        <v>24</v>
      </c>
      <c r="J9" s="7">
        <v>140</v>
      </c>
      <c r="K9" s="7">
        <v>129</v>
      </c>
      <c r="L9" s="7">
        <v>27</v>
      </c>
      <c r="M9" s="6">
        <f>SUM(N9:P9)</f>
        <v>8</v>
      </c>
      <c r="N9" s="7">
        <v>3</v>
      </c>
      <c r="O9" s="7">
        <v>1</v>
      </c>
      <c r="P9" s="7">
        <v>4</v>
      </c>
      <c r="Q9" s="8">
        <f>(H9/D9)*100</f>
        <v>97.560975609756099</v>
      </c>
      <c r="R9" s="8">
        <f>((J9+I9)/D9)*100</f>
        <v>50</v>
      </c>
      <c r="S9" s="9"/>
    </row>
    <row r="10" spans="1:19">
      <c r="A10" s="10" t="s">
        <v>25</v>
      </c>
      <c r="B10" s="6">
        <f>C10+D10</f>
        <v>329</v>
      </c>
      <c r="C10" s="7"/>
      <c r="D10" s="6">
        <f>E10+F10</f>
        <v>329</v>
      </c>
      <c r="E10" s="6">
        <f>G10+H10+M10</f>
        <v>329</v>
      </c>
      <c r="F10" s="7"/>
      <c r="G10" s="7"/>
      <c r="H10" s="6">
        <f t="shared" ref="H10:H29" si="0">SUM(I10:L10)</f>
        <v>326</v>
      </c>
      <c r="I10" s="7">
        <v>63</v>
      </c>
      <c r="J10" s="7">
        <v>115</v>
      </c>
      <c r="K10" s="7">
        <v>95</v>
      </c>
      <c r="L10" s="7">
        <v>53</v>
      </c>
      <c r="M10" s="6">
        <f t="shared" ref="M10:M32" si="1">SUM(N10:P10)</f>
        <v>3</v>
      </c>
      <c r="N10" s="7">
        <v>2</v>
      </c>
      <c r="O10" s="7">
        <v>1</v>
      </c>
      <c r="P10" s="7"/>
      <c r="Q10" s="8">
        <f>(H10/D10)*100</f>
        <v>99.088145896656528</v>
      </c>
      <c r="R10" s="8">
        <f>((J10+I10)/D10)*100</f>
        <v>54.103343465045597</v>
      </c>
      <c r="S10" s="11"/>
    </row>
    <row r="11" spans="1:19">
      <c r="A11" s="10" t="s">
        <v>26</v>
      </c>
      <c r="B11" s="6">
        <f t="shared" ref="B11:B32" si="2">C11+D11</f>
        <v>148</v>
      </c>
      <c r="C11" s="7"/>
      <c r="D11" s="6">
        <f>E11+F11</f>
        <v>148</v>
      </c>
      <c r="E11" s="6">
        <f>G11+H11+M11</f>
        <v>148</v>
      </c>
      <c r="F11" s="7"/>
      <c r="G11" s="7"/>
      <c r="H11" s="6">
        <f>SUM(I11:L11)</f>
        <v>138</v>
      </c>
      <c r="I11" s="7">
        <v>17</v>
      </c>
      <c r="J11" s="7">
        <v>63</v>
      </c>
      <c r="K11" s="7">
        <v>57</v>
      </c>
      <c r="L11" s="7">
        <v>1</v>
      </c>
      <c r="M11" s="6">
        <f t="shared" si="1"/>
        <v>10</v>
      </c>
      <c r="N11" s="7">
        <v>3</v>
      </c>
      <c r="O11" s="7"/>
      <c r="P11" s="7">
        <v>7</v>
      </c>
      <c r="Q11" s="8">
        <f>(H11/D11)*100</f>
        <v>93.243243243243242</v>
      </c>
      <c r="R11" s="8">
        <f>((J11+I11)/D11)*100</f>
        <v>54.054054054054056</v>
      </c>
      <c r="S11" s="9"/>
    </row>
    <row r="12" spans="1:19">
      <c r="A12" s="10" t="s">
        <v>52</v>
      </c>
      <c r="B12" s="6">
        <f t="shared" si="2"/>
        <v>409</v>
      </c>
      <c r="C12" s="7"/>
      <c r="D12" s="6">
        <f t="shared" ref="D12:D28" si="3">E12+F12</f>
        <v>409</v>
      </c>
      <c r="E12" s="6">
        <f t="shared" ref="E12:E28" si="4">G12+H12+M12</f>
        <v>409</v>
      </c>
      <c r="F12" s="7"/>
      <c r="G12" s="7">
        <v>3</v>
      </c>
      <c r="H12" s="6">
        <f t="shared" si="0"/>
        <v>262</v>
      </c>
      <c r="I12" s="7">
        <v>53</v>
      </c>
      <c r="J12" s="7">
        <v>105</v>
      </c>
      <c r="K12" s="7">
        <v>84</v>
      </c>
      <c r="L12" s="7">
        <v>20</v>
      </c>
      <c r="M12" s="6">
        <f t="shared" si="1"/>
        <v>144</v>
      </c>
      <c r="N12" s="7">
        <v>52</v>
      </c>
      <c r="O12" s="7">
        <v>40</v>
      </c>
      <c r="P12" s="7">
        <v>52</v>
      </c>
      <c r="Q12" s="8">
        <f t="shared" ref="Q12:Q33" si="5">(H12/D12)*100</f>
        <v>64.058679706601467</v>
      </c>
      <c r="R12" s="8">
        <f>((J12+I12)/D12)*100</f>
        <v>38.630806845965772</v>
      </c>
      <c r="S12" s="9"/>
    </row>
    <row r="13" spans="1:19">
      <c r="A13" s="10" t="s">
        <v>27</v>
      </c>
      <c r="B13" s="6">
        <f t="shared" si="2"/>
        <v>251</v>
      </c>
      <c r="C13" s="7">
        <v>2</v>
      </c>
      <c r="D13" s="6">
        <f t="shared" si="3"/>
        <v>249</v>
      </c>
      <c r="E13" s="6">
        <f t="shared" si="4"/>
        <v>249</v>
      </c>
      <c r="F13" s="7"/>
      <c r="G13" s="7"/>
      <c r="H13" s="6">
        <f t="shared" si="0"/>
        <v>249</v>
      </c>
      <c r="I13" s="7">
        <v>24</v>
      </c>
      <c r="J13" s="7">
        <v>67</v>
      </c>
      <c r="K13" s="7">
        <v>108</v>
      </c>
      <c r="L13" s="7">
        <v>50</v>
      </c>
      <c r="M13" s="6">
        <f t="shared" si="1"/>
        <v>0</v>
      </c>
      <c r="N13" s="7"/>
      <c r="O13" s="7"/>
      <c r="P13" s="7"/>
      <c r="Q13" s="8">
        <f>(H13/D13)*100</f>
        <v>100</v>
      </c>
      <c r="R13" s="8">
        <f t="shared" ref="R13:R33" si="6">((J13+I13)/D13)*100</f>
        <v>36.546184738955823</v>
      </c>
      <c r="S13" s="9"/>
    </row>
    <row r="14" spans="1:19">
      <c r="A14" s="10" t="s">
        <v>28</v>
      </c>
      <c r="B14" s="6">
        <f t="shared" si="2"/>
        <v>411</v>
      </c>
      <c r="C14" s="7"/>
      <c r="D14" s="6">
        <f t="shared" si="3"/>
        <v>411</v>
      </c>
      <c r="E14" s="6">
        <f t="shared" si="4"/>
        <v>411</v>
      </c>
      <c r="F14" s="7"/>
      <c r="G14" s="7"/>
      <c r="H14" s="6">
        <f t="shared" si="0"/>
        <v>390</v>
      </c>
      <c r="I14" s="7">
        <v>24</v>
      </c>
      <c r="J14" s="7">
        <v>110</v>
      </c>
      <c r="K14" s="7">
        <v>160</v>
      </c>
      <c r="L14" s="7">
        <v>96</v>
      </c>
      <c r="M14" s="6">
        <f t="shared" si="1"/>
        <v>21</v>
      </c>
      <c r="N14" s="7"/>
      <c r="O14" s="7"/>
      <c r="P14" s="7">
        <v>21</v>
      </c>
      <c r="Q14" s="8">
        <f t="shared" si="5"/>
        <v>94.890510948905103</v>
      </c>
      <c r="R14" s="8">
        <f t="shared" si="6"/>
        <v>32.603406326034062</v>
      </c>
      <c r="S14" s="9"/>
    </row>
    <row r="15" spans="1:19">
      <c r="A15" s="10" t="s">
        <v>50</v>
      </c>
      <c r="B15" s="6">
        <f t="shared" si="2"/>
        <v>355</v>
      </c>
      <c r="C15" s="7"/>
      <c r="D15" s="6">
        <f t="shared" si="3"/>
        <v>355</v>
      </c>
      <c r="E15" s="6">
        <f t="shared" si="4"/>
        <v>355</v>
      </c>
      <c r="F15" s="7"/>
      <c r="G15" s="7">
        <v>56</v>
      </c>
      <c r="H15" s="6">
        <f t="shared" si="0"/>
        <v>281</v>
      </c>
      <c r="I15" s="7">
        <v>45</v>
      </c>
      <c r="J15" s="7">
        <v>92</v>
      </c>
      <c r="K15" s="7">
        <v>138</v>
      </c>
      <c r="L15" s="7">
        <v>6</v>
      </c>
      <c r="M15" s="6">
        <f t="shared" si="1"/>
        <v>18</v>
      </c>
      <c r="N15" s="7">
        <v>18</v>
      </c>
      <c r="O15" s="7"/>
      <c r="P15" s="7"/>
      <c r="Q15" s="8">
        <f t="shared" si="5"/>
        <v>79.154929577464785</v>
      </c>
      <c r="R15" s="8">
        <f t="shared" si="6"/>
        <v>38.591549295774648</v>
      </c>
      <c r="S15" s="9"/>
    </row>
    <row r="16" spans="1:19">
      <c r="A16" s="10" t="s">
        <v>29</v>
      </c>
      <c r="B16" s="6">
        <f t="shared" si="2"/>
        <v>297</v>
      </c>
      <c r="C16" s="7"/>
      <c r="D16" s="6">
        <f t="shared" si="3"/>
        <v>297</v>
      </c>
      <c r="E16" s="6">
        <f t="shared" si="4"/>
        <v>297</v>
      </c>
      <c r="F16" s="7"/>
      <c r="G16" s="7">
        <v>2</v>
      </c>
      <c r="H16" s="6">
        <f t="shared" si="0"/>
        <v>230</v>
      </c>
      <c r="I16" s="7">
        <v>16</v>
      </c>
      <c r="J16" s="7">
        <v>56</v>
      </c>
      <c r="K16" s="7">
        <v>128</v>
      </c>
      <c r="L16" s="7">
        <v>30</v>
      </c>
      <c r="M16" s="6">
        <f t="shared" si="1"/>
        <v>65</v>
      </c>
      <c r="N16" s="7">
        <v>28</v>
      </c>
      <c r="O16" s="7">
        <v>14</v>
      </c>
      <c r="P16" s="7">
        <v>23</v>
      </c>
      <c r="Q16" s="8">
        <f>(H16/D16)*100</f>
        <v>77.441077441077439</v>
      </c>
      <c r="R16" s="8">
        <f>((J16+I16)/D16)*100</f>
        <v>24.242424242424242</v>
      </c>
      <c r="S16" s="9"/>
    </row>
    <row r="17" spans="1:19">
      <c r="A17" s="10" t="s">
        <v>30</v>
      </c>
      <c r="B17" s="6">
        <f t="shared" si="2"/>
        <v>197</v>
      </c>
      <c r="C17" s="7"/>
      <c r="D17" s="6">
        <f t="shared" si="3"/>
        <v>197</v>
      </c>
      <c r="E17" s="6">
        <f t="shared" si="4"/>
        <v>197</v>
      </c>
      <c r="F17" s="7"/>
      <c r="G17" s="7"/>
      <c r="H17" s="6">
        <f t="shared" si="0"/>
        <v>195</v>
      </c>
      <c r="I17" s="7">
        <v>21</v>
      </c>
      <c r="J17" s="7">
        <v>61</v>
      </c>
      <c r="K17" s="7">
        <v>109</v>
      </c>
      <c r="L17" s="7">
        <v>4</v>
      </c>
      <c r="M17" s="6">
        <f t="shared" si="1"/>
        <v>2</v>
      </c>
      <c r="N17" s="7">
        <v>2</v>
      </c>
      <c r="O17" s="7"/>
      <c r="P17" s="7"/>
      <c r="Q17" s="8">
        <f t="shared" si="5"/>
        <v>98.984771573604064</v>
      </c>
      <c r="R17" s="8">
        <f t="shared" si="6"/>
        <v>41.624365482233507</v>
      </c>
      <c r="S17" s="9"/>
    </row>
    <row r="18" spans="1:19">
      <c r="A18" s="10" t="s">
        <v>31</v>
      </c>
      <c r="B18" s="6">
        <f t="shared" si="2"/>
        <v>312</v>
      </c>
      <c r="C18" s="7">
        <v>2</v>
      </c>
      <c r="D18" s="6">
        <f t="shared" si="3"/>
        <v>310</v>
      </c>
      <c r="E18" s="6">
        <f t="shared" si="4"/>
        <v>306</v>
      </c>
      <c r="F18" s="7">
        <v>4</v>
      </c>
      <c r="G18" s="7"/>
      <c r="H18" s="6">
        <f t="shared" si="0"/>
        <v>291</v>
      </c>
      <c r="I18" s="7">
        <v>42</v>
      </c>
      <c r="J18" s="7">
        <v>125</v>
      </c>
      <c r="K18" s="7">
        <v>81</v>
      </c>
      <c r="L18" s="7">
        <v>43</v>
      </c>
      <c r="M18" s="6">
        <f t="shared" si="1"/>
        <v>15</v>
      </c>
      <c r="N18" s="7">
        <v>11</v>
      </c>
      <c r="O18" s="7">
        <v>3</v>
      </c>
      <c r="P18" s="7">
        <v>1</v>
      </c>
      <c r="Q18" s="8">
        <f t="shared" si="5"/>
        <v>93.870967741935488</v>
      </c>
      <c r="R18" s="8">
        <f t="shared" si="6"/>
        <v>53.87096774193548</v>
      </c>
      <c r="S18" s="9"/>
    </row>
    <row r="19" spans="1:19">
      <c r="A19" s="10" t="s">
        <v>32</v>
      </c>
      <c r="B19" s="6">
        <f t="shared" si="2"/>
        <v>1242</v>
      </c>
      <c r="C19" s="7">
        <v>4</v>
      </c>
      <c r="D19" s="6">
        <f t="shared" si="3"/>
        <v>1238</v>
      </c>
      <c r="E19" s="6">
        <f t="shared" si="4"/>
        <v>1187</v>
      </c>
      <c r="F19" s="7">
        <v>51</v>
      </c>
      <c r="G19" s="7">
        <v>14</v>
      </c>
      <c r="H19" s="6">
        <f t="shared" si="0"/>
        <v>1081</v>
      </c>
      <c r="I19" s="7">
        <v>134</v>
      </c>
      <c r="J19" s="7">
        <v>494</v>
      </c>
      <c r="K19" s="7">
        <v>318</v>
      </c>
      <c r="L19" s="7">
        <v>135</v>
      </c>
      <c r="M19" s="6">
        <f t="shared" si="1"/>
        <v>92</v>
      </c>
      <c r="N19" s="7">
        <v>90</v>
      </c>
      <c r="O19" s="7">
        <v>2</v>
      </c>
      <c r="P19" s="7"/>
      <c r="Q19" s="8">
        <f t="shared" si="5"/>
        <v>87.31825525040388</v>
      </c>
      <c r="R19" s="8">
        <f t="shared" si="6"/>
        <v>50.726978998384489</v>
      </c>
      <c r="S19" s="67" t="s">
        <v>93</v>
      </c>
    </row>
    <row r="20" spans="1:19">
      <c r="A20" s="10" t="s">
        <v>94</v>
      </c>
      <c r="B20" s="6">
        <f t="shared" si="2"/>
        <v>385</v>
      </c>
      <c r="C20" s="7"/>
      <c r="D20" s="6">
        <f t="shared" ref="D20" si="7">E20+F20</f>
        <v>385</v>
      </c>
      <c r="E20" s="6">
        <f t="shared" ref="E20" si="8">G20+H20+M20</f>
        <v>385</v>
      </c>
      <c r="F20" s="7"/>
      <c r="G20" s="7">
        <v>4</v>
      </c>
      <c r="H20" s="6">
        <f t="shared" si="0"/>
        <v>341</v>
      </c>
      <c r="I20" s="7">
        <v>27</v>
      </c>
      <c r="J20" s="7">
        <v>125</v>
      </c>
      <c r="K20" s="7">
        <v>105</v>
      </c>
      <c r="L20" s="7">
        <v>84</v>
      </c>
      <c r="M20" s="6">
        <f t="shared" si="1"/>
        <v>40</v>
      </c>
      <c r="N20" s="7">
        <v>32</v>
      </c>
      <c r="O20" s="7">
        <v>8</v>
      </c>
      <c r="P20" s="7"/>
      <c r="Q20" s="8">
        <f t="shared" ref="Q20" si="9">(H20/D20)*100</f>
        <v>88.571428571428569</v>
      </c>
      <c r="R20" s="8">
        <f t="shared" ref="R20" si="10">((J20+I20)/D20)*100</f>
        <v>39.480519480519483</v>
      </c>
      <c r="S20" s="67"/>
    </row>
    <row r="21" spans="1:19">
      <c r="A21" s="10" t="s">
        <v>33</v>
      </c>
      <c r="B21" s="6">
        <f t="shared" si="2"/>
        <v>215</v>
      </c>
      <c r="C21" s="7">
        <v>2</v>
      </c>
      <c r="D21" s="6">
        <f t="shared" si="3"/>
        <v>213</v>
      </c>
      <c r="E21" s="6">
        <f t="shared" si="4"/>
        <v>213</v>
      </c>
      <c r="F21" s="7"/>
      <c r="G21" s="7"/>
      <c r="H21" s="6">
        <f t="shared" si="0"/>
        <v>193</v>
      </c>
      <c r="I21" s="7">
        <v>20</v>
      </c>
      <c r="J21" s="7">
        <v>59</v>
      </c>
      <c r="K21" s="7">
        <v>98</v>
      </c>
      <c r="L21" s="7">
        <v>16</v>
      </c>
      <c r="M21" s="6">
        <f t="shared" si="1"/>
        <v>20</v>
      </c>
      <c r="N21" s="7">
        <v>19</v>
      </c>
      <c r="O21" s="7"/>
      <c r="P21" s="7">
        <v>1</v>
      </c>
      <c r="Q21" s="8">
        <f t="shared" si="5"/>
        <v>90.610328638497649</v>
      </c>
      <c r="R21" s="8">
        <f t="shared" si="6"/>
        <v>37.089201877934272</v>
      </c>
      <c r="S21" s="9"/>
    </row>
    <row r="22" spans="1:19" ht="21.75">
      <c r="A22" s="10" t="s">
        <v>53</v>
      </c>
      <c r="B22" s="6">
        <f t="shared" si="2"/>
        <v>279</v>
      </c>
      <c r="C22" s="7"/>
      <c r="D22" s="6">
        <f t="shared" si="3"/>
        <v>279</v>
      </c>
      <c r="E22" s="6">
        <f t="shared" si="4"/>
        <v>259</v>
      </c>
      <c r="F22" s="7">
        <v>20</v>
      </c>
      <c r="G22" s="7"/>
      <c r="H22" s="6">
        <f t="shared" si="0"/>
        <v>194</v>
      </c>
      <c r="I22" s="7">
        <v>30</v>
      </c>
      <c r="J22" s="7">
        <v>105</v>
      </c>
      <c r="K22" s="7">
        <v>57</v>
      </c>
      <c r="L22" s="7">
        <v>2</v>
      </c>
      <c r="M22" s="6">
        <f t="shared" si="1"/>
        <v>65</v>
      </c>
      <c r="N22" s="7">
        <v>40</v>
      </c>
      <c r="O22" s="7">
        <v>16</v>
      </c>
      <c r="P22" s="7">
        <v>9</v>
      </c>
      <c r="Q22" s="8">
        <f t="shared" si="5"/>
        <v>69.534050179211476</v>
      </c>
      <c r="R22" s="8">
        <f t="shared" si="6"/>
        <v>48.387096774193552</v>
      </c>
      <c r="S22" s="9"/>
    </row>
    <row r="23" spans="1:19">
      <c r="A23" s="10" t="s">
        <v>34</v>
      </c>
      <c r="B23" s="6">
        <f t="shared" si="2"/>
        <v>541</v>
      </c>
      <c r="C23" s="7"/>
      <c r="D23" s="6">
        <f t="shared" si="3"/>
        <v>541</v>
      </c>
      <c r="E23" s="6">
        <f t="shared" si="4"/>
        <v>541</v>
      </c>
      <c r="F23" s="7"/>
      <c r="G23" s="7"/>
      <c r="H23" s="6">
        <f t="shared" si="0"/>
        <v>360</v>
      </c>
      <c r="I23" s="7">
        <v>19</v>
      </c>
      <c r="J23" s="7">
        <v>47</v>
      </c>
      <c r="K23" s="7">
        <v>286</v>
      </c>
      <c r="L23" s="7">
        <v>8</v>
      </c>
      <c r="M23" s="6">
        <f t="shared" si="1"/>
        <v>181</v>
      </c>
      <c r="N23" s="7">
        <v>77</v>
      </c>
      <c r="O23" s="7">
        <v>53</v>
      </c>
      <c r="P23" s="7">
        <v>51</v>
      </c>
      <c r="Q23" s="8">
        <f t="shared" si="5"/>
        <v>66.543438077634008</v>
      </c>
      <c r="R23" s="8">
        <f t="shared" si="6"/>
        <v>12.199630314232902</v>
      </c>
      <c r="S23" s="67" t="s">
        <v>93</v>
      </c>
    </row>
    <row r="24" spans="1:19">
      <c r="A24" s="10" t="s">
        <v>35</v>
      </c>
      <c r="B24" s="6">
        <f t="shared" si="2"/>
        <v>473</v>
      </c>
      <c r="C24" s="7">
        <v>3</v>
      </c>
      <c r="D24" s="6">
        <f t="shared" si="3"/>
        <v>470</v>
      </c>
      <c r="E24" s="6">
        <f t="shared" si="4"/>
        <v>466</v>
      </c>
      <c r="F24" s="7">
        <v>4</v>
      </c>
      <c r="G24" s="7">
        <v>1</v>
      </c>
      <c r="H24" s="6">
        <f t="shared" si="0"/>
        <v>441</v>
      </c>
      <c r="I24" s="7">
        <v>71</v>
      </c>
      <c r="J24" s="7">
        <v>150</v>
      </c>
      <c r="K24" s="7">
        <v>120</v>
      </c>
      <c r="L24" s="7">
        <v>100</v>
      </c>
      <c r="M24" s="6">
        <f t="shared" si="1"/>
        <v>24</v>
      </c>
      <c r="N24" s="7">
        <v>13</v>
      </c>
      <c r="O24" s="7">
        <v>11</v>
      </c>
      <c r="P24" s="7"/>
      <c r="Q24" s="8">
        <f t="shared" si="5"/>
        <v>93.829787234042556</v>
      </c>
      <c r="R24" s="8">
        <f t="shared" si="6"/>
        <v>47.021276595744681</v>
      </c>
      <c r="S24" s="9"/>
    </row>
    <row r="25" spans="1:19" ht="21.75">
      <c r="A25" s="10" t="s">
        <v>36</v>
      </c>
      <c r="B25" s="6">
        <f t="shared" si="2"/>
        <v>260</v>
      </c>
      <c r="C25" s="7">
        <v>2</v>
      </c>
      <c r="D25" s="6">
        <f t="shared" si="3"/>
        <v>258</v>
      </c>
      <c r="E25" s="6">
        <f t="shared" si="4"/>
        <v>258</v>
      </c>
      <c r="F25" s="7"/>
      <c r="G25" s="7"/>
      <c r="H25" s="6">
        <f t="shared" si="0"/>
        <v>211</v>
      </c>
      <c r="I25" s="7">
        <v>18</v>
      </c>
      <c r="J25" s="7">
        <v>58</v>
      </c>
      <c r="K25" s="7">
        <v>85</v>
      </c>
      <c r="L25" s="7">
        <v>50</v>
      </c>
      <c r="M25" s="6">
        <f t="shared" si="1"/>
        <v>47</v>
      </c>
      <c r="N25" s="7">
        <v>27</v>
      </c>
      <c r="O25" s="7">
        <v>4</v>
      </c>
      <c r="P25" s="7">
        <v>16</v>
      </c>
      <c r="Q25" s="8">
        <f t="shared" si="5"/>
        <v>81.782945736434115</v>
      </c>
      <c r="R25" s="8">
        <f t="shared" si="6"/>
        <v>29.457364341085274</v>
      </c>
      <c r="S25" s="9"/>
    </row>
    <row r="26" spans="1:19">
      <c r="A26" s="10" t="s">
        <v>37</v>
      </c>
      <c r="B26" s="6">
        <f t="shared" si="2"/>
        <v>468</v>
      </c>
      <c r="C26" s="7">
        <v>2</v>
      </c>
      <c r="D26" s="6">
        <f t="shared" si="3"/>
        <v>466</v>
      </c>
      <c r="E26" s="6">
        <f t="shared" si="4"/>
        <v>448</v>
      </c>
      <c r="F26" s="7">
        <v>18</v>
      </c>
      <c r="G26" s="7">
        <v>1</v>
      </c>
      <c r="H26" s="6">
        <f t="shared" si="0"/>
        <v>409</v>
      </c>
      <c r="I26" s="7">
        <v>77</v>
      </c>
      <c r="J26" s="7">
        <v>172</v>
      </c>
      <c r="K26" s="7">
        <v>135</v>
      </c>
      <c r="L26" s="7">
        <v>25</v>
      </c>
      <c r="M26" s="6">
        <f t="shared" si="1"/>
        <v>38</v>
      </c>
      <c r="N26" s="7">
        <v>18</v>
      </c>
      <c r="O26" s="7">
        <v>13</v>
      </c>
      <c r="P26" s="7">
        <v>7</v>
      </c>
      <c r="Q26" s="8">
        <f t="shared" si="5"/>
        <v>87.768240343347642</v>
      </c>
      <c r="R26" s="8">
        <f t="shared" si="6"/>
        <v>53.433476394849791</v>
      </c>
      <c r="S26" s="9"/>
    </row>
    <row r="27" spans="1:19">
      <c r="A27" s="10" t="s">
        <v>38</v>
      </c>
      <c r="B27" s="6">
        <f t="shared" si="2"/>
        <v>431</v>
      </c>
      <c r="C27" s="7"/>
      <c r="D27" s="6">
        <f t="shared" si="3"/>
        <v>431</v>
      </c>
      <c r="E27" s="6">
        <f t="shared" si="4"/>
        <v>431</v>
      </c>
      <c r="F27" s="7"/>
      <c r="G27" s="7"/>
      <c r="H27" s="6">
        <f t="shared" si="0"/>
        <v>374</v>
      </c>
      <c r="I27" s="7">
        <v>27</v>
      </c>
      <c r="J27" s="7">
        <v>131</v>
      </c>
      <c r="K27" s="7">
        <v>179</v>
      </c>
      <c r="L27" s="7">
        <v>37</v>
      </c>
      <c r="M27" s="6">
        <f t="shared" si="1"/>
        <v>57</v>
      </c>
      <c r="N27" s="7">
        <v>20</v>
      </c>
      <c r="O27" s="7">
        <v>26</v>
      </c>
      <c r="P27" s="7">
        <v>11</v>
      </c>
      <c r="Q27" s="8">
        <f t="shared" si="5"/>
        <v>86.77494199535964</v>
      </c>
      <c r="R27" s="8">
        <f t="shared" si="6"/>
        <v>36.658932714617173</v>
      </c>
      <c r="S27" s="9"/>
    </row>
    <row r="28" spans="1:19">
      <c r="A28" s="10" t="s">
        <v>39</v>
      </c>
      <c r="B28" s="6">
        <f t="shared" si="2"/>
        <v>244</v>
      </c>
      <c r="C28" s="7">
        <v>3</v>
      </c>
      <c r="D28" s="6">
        <f t="shared" si="3"/>
        <v>241</v>
      </c>
      <c r="E28" s="6">
        <f t="shared" si="4"/>
        <v>241</v>
      </c>
      <c r="F28" s="7"/>
      <c r="G28" s="7"/>
      <c r="H28" s="6">
        <f t="shared" si="0"/>
        <v>234</v>
      </c>
      <c r="I28" s="7">
        <v>24</v>
      </c>
      <c r="J28" s="7">
        <v>71</v>
      </c>
      <c r="K28" s="7">
        <v>115</v>
      </c>
      <c r="L28" s="7">
        <v>24</v>
      </c>
      <c r="M28" s="6">
        <f t="shared" si="1"/>
        <v>7</v>
      </c>
      <c r="N28" s="7">
        <v>6</v>
      </c>
      <c r="O28" s="7"/>
      <c r="P28" s="7">
        <v>1</v>
      </c>
      <c r="Q28" s="8">
        <f t="shared" si="5"/>
        <v>97.095435684647299</v>
      </c>
      <c r="R28" s="8">
        <f t="shared" si="6"/>
        <v>39.419087136929463</v>
      </c>
      <c r="S28" s="9"/>
    </row>
    <row r="29" spans="1:19">
      <c r="A29" s="10" t="s">
        <v>40</v>
      </c>
      <c r="B29" s="6">
        <f t="shared" si="2"/>
        <v>669</v>
      </c>
      <c r="C29" s="7">
        <v>2</v>
      </c>
      <c r="D29" s="6">
        <f>E29+F29</f>
        <v>667</v>
      </c>
      <c r="E29" s="6">
        <f>G29+H29+M29</f>
        <v>663</v>
      </c>
      <c r="F29" s="7">
        <v>4</v>
      </c>
      <c r="G29" s="7">
        <v>1</v>
      </c>
      <c r="H29" s="6">
        <f t="shared" si="0"/>
        <v>546</v>
      </c>
      <c r="I29" s="7">
        <v>73</v>
      </c>
      <c r="J29" s="7">
        <v>128</v>
      </c>
      <c r="K29" s="7">
        <v>287</v>
      </c>
      <c r="L29" s="7">
        <v>58</v>
      </c>
      <c r="M29" s="6">
        <f t="shared" si="1"/>
        <v>116</v>
      </c>
      <c r="N29" s="7">
        <v>54</v>
      </c>
      <c r="O29" s="7">
        <v>32</v>
      </c>
      <c r="P29" s="7">
        <v>30</v>
      </c>
      <c r="Q29" s="8">
        <f t="shared" si="5"/>
        <v>81.859070464767612</v>
      </c>
      <c r="R29" s="8">
        <f t="shared" si="6"/>
        <v>30.134932533733132</v>
      </c>
      <c r="S29" s="9"/>
    </row>
    <row r="30" spans="1:19">
      <c r="A30" s="10" t="s">
        <v>51</v>
      </c>
      <c r="B30" s="6">
        <f t="shared" si="2"/>
        <v>646</v>
      </c>
      <c r="C30" s="7">
        <v>3</v>
      </c>
      <c r="D30" s="6">
        <f t="shared" ref="D30:D31" si="11">E30+F30</f>
        <v>643</v>
      </c>
      <c r="E30" s="6">
        <f t="shared" ref="E30:E31" si="12">G30+H30+M30</f>
        <v>643</v>
      </c>
      <c r="F30" s="7"/>
      <c r="G30" s="7">
        <v>5</v>
      </c>
      <c r="H30" s="6">
        <f t="shared" ref="H30:H32" si="13">SUM(I30:L30)</f>
        <v>628</v>
      </c>
      <c r="I30" s="7">
        <v>22</v>
      </c>
      <c r="J30" s="7">
        <v>166</v>
      </c>
      <c r="K30" s="7">
        <v>362</v>
      </c>
      <c r="L30" s="7">
        <v>78</v>
      </c>
      <c r="M30" s="6">
        <f t="shared" si="1"/>
        <v>10</v>
      </c>
      <c r="N30" s="7">
        <v>7</v>
      </c>
      <c r="O30" s="7">
        <v>3</v>
      </c>
      <c r="P30" s="7"/>
      <c r="Q30" s="8">
        <f t="shared" si="5"/>
        <v>97.667185069984455</v>
      </c>
      <c r="R30" s="8">
        <f t="shared" si="6"/>
        <v>29.237947122861584</v>
      </c>
      <c r="S30" s="9"/>
    </row>
    <row r="31" spans="1:19">
      <c r="A31" s="10" t="s">
        <v>78</v>
      </c>
      <c r="B31" s="6">
        <f t="shared" si="2"/>
        <v>58</v>
      </c>
      <c r="C31" s="7"/>
      <c r="D31" s="6">
        <f t="shared" si="11"/>
        <v>58</v>
      </c>
      <c r="E31" s="6">
        <f t="shared" si="12"/>
        <v>58</v>
      </c>
      <c r="F31" s="7"/>
      <c r="G31" s="7"/>
      <c r="H31" s="6">
        <f t="shared" si="13"/>
        <v>57</v>
      </c>
      <c r="I31" s="7">
        <v>15</v>
      </c>
      <c r="J31" s="7">
        <v>19</v>
      </c>
      <c r="K31" s="7">
        <v>21</v>
      </c>
      <c r="L31" s="7">
        <v>2</v>
      </c>
      <c r="M31" s="6">
        <f t="shared" si="1"/>
        <v>1</v>
      </c>
      <c r="N31" s="7"/>
      <c r="O31" s="7"/>
      <c r="P31" s="7">
        <v>1</v>
      </c>
      <c r="Q31" s="8">
        <f t="shared" si="5"/>
        <v>98.275862068965509</v>
      </c>
      <c r="R31" s="8">
        <f t="shared" si="6"/>
        <v>58.620689655172406</v>
      </c>
      <c r="S31" s="9"/>
    </row>
    <row r="32" spans="1:19">
      <c r="A32" s="10" t="s">
        <v>96</v>
      </c>
      <c r="B32" s="6">
        <f t="shared" si="2"/>
        <v>30</v>
      </c>
      <c r="C32" s="7"/>
      <c r="D32" s="6">
        <f t="shared" ref="D32" si="14">E32+F32</f>
        <v>30</v>
      </c>
      <c r="E32" s="6">
        <f t="shared" ref="E32" si="15">G32+H32+M32</f>
        <v>29</v>
      </c>
      <c r="F32" s="7">
        <v>1</v>
      </c>
      <c r="G32" s="7"/>
      <c r="H32" s="6">
        <f t="shared" si="13"/>
        <v>29</v>
      </c>
      <c r="I32" s="7"/>
      <c r="J32" s="7">
        <v>5</v>
      </c>
      <c r="K32" s="7">
        <v>16</v>
      </c>
      <c r="L32" s="7">
        <v>8</v>
      </c>
      <c r="M32" s="6">
        <f t="shared" si="1"/>
        <v>0</v>
      </c>
      <c r="N32" s="7"/>
      <c r="O32" s="7"/>
      <c r="P32" s="7"/>
      <c r="Q32" s="8">
        <f t="shared" ref="Q32" si="16">(H32/D32)*100</f>
        <v>96.666666666666671</v>
      </c>
      <c r="R32" s="8">
        <f t="shared" ref="R32" si="17">((J32+I32)/D32)*100</f>
        <v>16.666666666666664</v>
      </c>
      <c r="S32" s="9"/>
    </row>
    <row r="33" spans="1:19">
      <c r="A33" s="12" t="s">
        <v>41</v>
      </c>
      <c r="B33" s="13">
        <f>C33+D33</f>
        <v>8978</v>
      </c>
      <c r="C33" s="14">
        <f>SUM(C9:C31)</f>
        <v>25</v>
      </c>
      <c r="D33" s="14">
        <f>E33+F33</f>
        <v>8953</v>
      </c>
      <c r="E33" s="14">
        <f>G33+H33+M33</f>
        <v>8851</v>
      </c>
      <c r="F33" s="14">
        <f>SUM(F9:F32)</f>
        <v>102</v>
      </c>
      <c r="G33" s="14">
        <f>SUM(G9:G31)</f>
        <v>87</v>
      </c>
      <c r="H33" s="14">
        <f>I33+J33+K33+L33</f>
        <v>7780</v>
      </c>
      <c r="I33" s="14">
        <f>SUM(I9:I31)</f>
        <v>886</v>
      </c>
      <c r="J33" s="14">
        <f>SUM(J9:J32)</f>
        <v>2664</v>
      </c>
      <c r="K33" s="14">
        <f>SUM(K9:K32)</f>
        <v>3273</v>
      </c>
      <c r="L33" s="14">
        <f>SUM(L9:L32)</f>
        <v>957</v>
      </c>
      <c r="M33" s="14">
        <f>N33+O33+P33</f>
        <v>984</v>
      </c>
      <c r="N33" s="14">
        <f>SUM(N9:N31)</f>
        <v>522</v>
      </c>
      <c r="O33" s="14">
        <f>SUM(O9:O31)</f>
        <v>227</v>
      </c>
      <c r="P33" s="14">
        <f>SUM(P9:P31)</f>
        <v>235</v>
      </c>
      <c r="Q33" s="15">
        <f t="shared" si="5"/>
        <v>86.898246397855473</v>
      </c>
      <c r="R33" s="15">
        <f t="shared" si="6"/>
        <v>39.651513459175696</v>
      </c>
      <c r="S33" s="11"/>
    </row>
    <row r="34" spans="1:19">
      <c r="A34" s="16" t="s">
        <v>42</v>
      </c>
      <c r="B34" s="17"/>
      <c r="C34" s="17"/>
      <c r="D34" s="18">
        <f>(D33/B33)*100</f>
        <v>99.721541546001333</v>
      </c>
      <c r="E34" s="18">
        <f>(E33/D33)*100</f>
        <v>98.860717078074387</v>
      </c>
      <c r="F34" s="18">
        <f>(F33/D33)*100</f>
        <v>1.1392829219256115</v>
      </c>
      <c r="G34" s="18">
        <f>(G33/D33)*100</f>
        <v>0.97174131576008038</v>
      </c>
      <c r="H34" s="18">
        <f>(H33/D33)*100</f>
        <v>86.898246397855473</v>
      </c>
      <c r="I34" s="18">
        <f>(I33/D33)*100</f>
        <v>9.8961242041773705</v>
      </c>
      <c r="J34" s="18">
        <f>(J33/D33)*100</f>
        <v>29.755389254998327</v>
      </c>
      <c r="K34" s="18">
        <f>K33/D33*100</f>
        <v>36.557578465318883</v>
      </c>
      <c r="L34" s="18">
        <f>L33/D33*100</f>
        <v>10.689154473360885</v>
      </c>
      <c r="M34" s="18">
        <f>(M33/D33)*100</f>
        <v>10.99072936445884</v>
      </c>
      <c r="N34" s="18">
        <f>(N33/D33)*100</f>
        <v>5.8304478945604821</v>
      </c>
      <c r="O34" s="18">
        <f>(O33/D33)*100</f>
        <v>2.5354629733050373</v>
      </c>
      <c r="P34" s="18">
        <f>(P33/D33)*100</f>
        <v>2.6248184965933206</v>
      </c>
      <c r="Q34" s="19"/>
      <c r="R34" s="19"/>
      <c r="S34" s="9"/>
    </row>
    <row r="35" spans="1:19">
      <c r="A35" s="99" t="s">
        <v>91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>
      <c r="A40" s="91" t="s">
        <v>0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</row>
    <row r="41" spans="1:19">
      <c r="A41" s="91" t="s">
        <v>77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</row>
    <row r="42" spans="1:19">
      <c r="A42" s="90" t="s">
        <v>76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</row>
    <row r="43" spans="1:19">
      <c r="A43" s="1"/>
      <c r="B43" s="2"/>
      <c r="C43" s="3"/>
      <c r="D43" s="3"/>
      <c r="E43" s="79" t="s">
        <v>97</v>
      </c>
      <c r="F43" s="79"/>
      <c r="G43" s="79"/>
      <c r="H43" s="79"/>
      <c r="I43" s="79"/>
      <c r="J43" s="79"/>
      <c r="K43" s="79"/>
      <c r="L43" s="79"/>
      <c r="M43" s="2"/>
      <c r="N43" s="2"/>
      <c r="O43" s="2"/>
      <c r="P43" s="2"/>
      <c r="Q43" s="2"/>
      <c r="R43" s="2"/>
      <c r="S43" s="2"/>
    </row>
    <row r="44" spans="1:19">
      <c r="A44" s="2"/>
      <c r="B44" s="2"/>
      <c r="C44" s="88" t="s">
        <v>43</v>
      </c>
      <c r="D44" s="88"/>
      <c r="E44" s="3"/>
      <c r="F44" s="20"/>
      <c r="G44" s="20"/>
      <c r="H44" s="20"/>
      <c r="I44" s="20"/>
      <c r="J44" s="20"/>
      <c r="K44" s="20"/>
      <c r="L44" s="20"/>
      <c r="M44" s="20"/>
      <c r="N44" s="20"/>
      <c r="O44" s="88" t="s">
        <v>56</v>
      </c>
      <c r="P44" s="79"/>
      <c r="Q44" s="79"/>
      <c r="R44" s="79"/>
      <c r="S44" s="79"/>
    </row>
    <row r="45" spans="1:19">
      <c r="A45" s="80" t="s">
        <v>3</v>
      </c>
      <c r="B45" s="80" t="s">
        <v>4</v>
      </c>
      <c r="C45" s="80" t="s">
        <v>5</v>
      </c>
      <c r="D45" s="80" t="s">
        <v>6</v>
      </c>
      <c r="E45" s="80" t="s">
        <v>7</v>
      </c>
      <c r="F45" s="84" t="s">
        <v>8</v>
      </c>
      <c r="G45" s="92" t="s">
        <v>9</v>
      </c>
      <c r="H45" s="80" t="s">
        <v>10</v>
      </c>
      <c r="I45" s="80"/>
      <c r="J45" s="80"/>
      <c r="K45" s="80"/>
      <c r="L45" s="80"/>
      <c r="M45" s="85" t="s">
        <v>11</v>
      </c>
      <c r="N45" s="86"/>
      <c r="O45" s="86"/>
      <c r="P45" s="87"/>
      <c r="Q45" s="80" t="s">
        <v>12</v>
      </c>
      <c r="R45" s="80" t="s">
        <v>44</v>
      </c>
      <c r="S45" s="83" t="s">
        <v>14</v>
      </c>
    </row>
    <row r="46" spans="1:19" ht="52.5">
      <c r="A46" s="80"/>
      <c r="B46" s="82"/>
      <c r="C46" s="80"/>
      <c r="D46" s="80"/>
      <c r="E46" s="80"/>
      <c r="F46" s="84"/>
      <c r="G46" s="93"/>
      <c r="H46" s="4" t="s">
        <v>15</v>
      </c>
      <c r="I46" s="4" t="s">
        <v>16</v>
      </c>
      <c r="J46" s="4" t="s">
        <v>17</v>
      </c>
      <c r="K46" s="4" t="s">
        <v>18</v>
      </c>
      <c r="L46" s="4" t="s">
        <v>19</v>
      </c>
      <c r="M46" s="4" t="s">
        <v>20</v>
      </c>
      <c r="N46" s="4" t="s">
        <v>21</v>
      </c>
      <c r="O46" s="4" t="s">
        <v>22</v>
      </c>
      <c r="P46" s="4" t="s">
        <v>23</v>
      </c>
      <c r="Q46" s="81"/>
      <c r="R46" s="82"/>
      <c r="S46" s="83"/>
    </row>
    <row r="47" spans="1:19">
      <c r="A47" s="21">
        <v>1</v>
      </c>
      <c r="B47" s="22">
        <v>2</v>
      </c>
      <c r="C47" s="21">
        <v>3</v>
      </c>
      <c r="D47" s="21">
        <v>4</v>
      </c>
      <c r="E47" s="21">
        <v>5</v>
      </c>
      <c r="F47" s="21">
        <v>6</v>
      </c>
      <c r="G47" s="21">
        <v>7</v>
      </c>
      <c r="H47" s="21">
        <v>8</v>
      </c>
      <c r="I47" s="21">
        <v>9</v>
      </c>
      <c r="J47" s="21">
        <v>10</v>
      </c>
      <c r="K47" s="21">
        <v>11</v>
      </c>
      <c r="L47" s="21">
        <v>12</v>
      </c>
      <c r="M47" s="21">
        <v>13</v>
      </c>
      <c r="N47" s="21">
        <v>14</v>
      </c>
      <c r="O47" s="21">
        <v>15</v>
      </c>
      <c r="P47" s="21">
        <v>16</v>
      </c>
      <c r="Q47" s="21">
        <v>17</v>
      </c>
      <c r="R47" s="22">
        <v>18</v>
      </c>
      <c r="S47" s="23">
        <v>19</v>
      </c>
    </row>
    <row r="48" spans="1:19">
      <c r="A48" s="5" t="s">
        <v>24</v>
      </c>
      <c r="B48" s="24">
        <f>C48+D48</f>
        <v>80</v>
      </c>
      <c r="C48" s="25"/>
      <c r="D48" s="24">
        <f>E48+F48</f>
        <v>80</v>
      </c>
      <c r="E48" s="24">
        <f>G48+H48+M48</f>
        <v>80</v>
      </c>
      <c r="F48" s="26"/>
      <c r="G48" s="26"/>
      <c r="H48" s="24">
        <f>SUM(I48:L48)</f>
        <v>78</v>
      </c>
      <c r="I48" s="26"/>
      <c r="J48" s="26">
        <v>40</v>
      </c>
      <c r="K48" s="26">
        <v>29</v>
      </c>
      <c r="L48" s="26">
        <v>9</v>
      </c>
      <c r="M48" s="24">
        <f>N48+O48+P48</f>
        <v>2</v>
      </c>
      <c r="N48" s="26">
        <v>1</v>
      </c>
      <c r="O48" s="26"/>
      <c r="P48" s="26">
        <v>1</v>
      </c>
      <c r="Q48" s="27">
        <f t="shared" ref="Q48:Q72" si="18">(H48/D48)*100</f>
        <v>97.5</v>
      </c>
      <c r="R48" s="27">
        <f t="shared" ref="R48:R72" si="19">((J48+I48)/D48)*100</f>
        <v>50</v>
      </c>
      <c r="S48" s="28"/>
    </row>
    <row r="49" spans="1:19">
      <c r="A49" s="10" t="s">
        <v>25</v>
      </c>
      <c r="B49" s="24">
        <f t="shared" ref="B49:B72" si="20">C49+D49</f>
        <v>68</v>
      </c>
      <c r="C49" s="29"/>
      <c r="D49" s="24">
        <f t="shared" ref="D49:D70" si="21">E49+F49</f>
        <v>68</v>
      </c>
      <c r="E49" s="24">
        <f t="shared" ref="E49:E70" si="22">G49+H49+M49</f>
        <v>68</v>
      </c>
      <c r="F49" s="29"/>
      <c r="G49" s="29"/>
      <c r="H49" s="24">
        <f>SUM(I49:L49)</f>
        <v>66</v>
      </c>
      <c r="I49" s="29">
        <v>5</v>
      </c>
      <c r="J49" s="29">
        <v>19</v>
      </c>
      <c r="K49" s="29">
        <v>19</v>
      </c>
      <c r="L49" s="29">
        <v>23</v>
      </c>
      <c r="M49" s="24">
        <f t="shared" ref="M49:M71" si="23">N49+O49+P49</f>
        <v>2</v>
      </c>
      <c r="N49" s="29">
        <v>2</v>
      </c>
      <c r="O49" s="29"/>
      <c r="P49" s="29"/>
      <c r="Q49" s="27">
        <f t="shared" si="18"/>
        <v>97.058823529411768</v>
      </c>
      <c r="R49" s="27">
        <f t="shared" si="19"/>
        <v>35.294117647058826</v>
      </c>
      <c r="S49" s="28"/>
    </row>
    <row r="50" spans="1:19">
      <c r="A50" s="10" t="s">
        <v>26</v>
      </c>
      <c r="B50" s="24">
        <f t="shared" si="20"/>
        <v>15</v>
      </c>
      <c r="C50" s="29"/>
      <c r="D50" s="24">
        <f>E50+F50</f>
        <v>15</v>
      </c>
      <c r="E50" s="24">
        <f>G50+H50+M50</f>
        <v>15</v>
      </c>
      <c r="F50" s="29"/>
      <c r="G50" s="29"/>
      <c r="H50" s="24">
        <f>I50+J50+K50+L50</f>
        <v>11</v>
      </c>
      <c r="I50" s="29">
        <v>3</v>
      </c>
      <c r="J50" s="29">
        <v>7</v>
      </c>
      <c r="K50" s="29">
        <v>1</v>
      </c>
      <c r="L50" s="29"/>
      <c r="M50" s="24">
        <f t="shared" si="23"/>
        <v>4</v>
      </c>
      <c r="N50" s="29"/>
      <c r="O50" s="29"/>
      <c r="P50" s="29">
        <v>4</v>
      </c>
      <c r="Q50" s="27">
        <f t="shared" si="18"/>
        <v>73.333333333333329</v>
      </c>
      <c r="R50" s="27">
        <f t="shared" si="19"/>
        <v>66.666666666666657</v>
      </c>
      <c r="S50" s="28"/>
    </row>
    <row r="51" spans="1:19">
      <c r="A51" s="10" t="s">
        <v>52</v>
      </c>
      <c r="B51" s="24">
        <f t="shared" si="20"/>
        <v>60</v>
      </c>
      <c r="C51" s="29"/>
      <c r="D51" s="24">
        <f t="shared" si="21"/>
        <v>60</v>
      </c>
      <c r="E51" s="24">
        <f t="shared" si="22"/>
        <v>60</v>
      </c>
      <c r="F51" s="29"/>
      <c r="G51" s="29"/>
      <c r="H51" s="24">
        <f t="shared" ref="H51:H71" si="24">SUM(I51:L51)</f>
        <v>39</v>
      </c>
      <c r="I51" s="29">
        <v>7</v>
      </c>
      <c r="J51" s="29">
        <v>14</v>
      </c>
      <c r="K51" s="29">
        <v>16</v>
      </c>
      <c r="L51" s="29">
        <v>2</v>
      </c>
      <c r="M51" s="24">
        <f t="shared" si="23"/>
        <v>21</v>
      </c>
      <c r="N51" s="29">
        <v>9</v>
      </c>
      <c r="O51" s="29">
        <v>4</v>
      </c>
      <c r="P51" s="29">
        <v>8</v>
      </c>
      <c r="Q51" s="27">
        <f t="shared" si="18"/>
        <v>65</v>
      </c>
      <c r="R51" s="27">
        <f t="shared" si="19"/>
        <v>35</v>
      </c>
      <c r="S51" s="28"/>
    </row>
    <row r="52" spans="1:19">
      <c r="A52" s="10" t="s">
        <v>27</v>
      </c>
      <c r="B52" s="24">
        <f t="shared" si="20"/>
        <v>60</v>
      </c>
      <c r="C52" s="29">
        <v>2</v>
      </c>
      <c r="D52" s="24">
        <f t="shared" si="21"/>
        <v>58</v>
      </c>
      <c r="E52" s="24">
        <f t="shared" si="22"/>
        <v>58</v>
      </c>
      <c r="F52" s="29"/>
      <c r="G52" s="29"/>
      <c r="H52" s="24">
        <f t="shared" si="24"/>
        <v>58</v>
      </c>
      <c r="I52" s="29">
        <v>3</v>
      </c>
      <c r="J52" s="29">
        <v>19</v>
      </c>
      <c r="K52" s="29">
        <v>34</v>
      </c>
      <c r="L52" s="29">
        <v>2</v>
      </c>
      <c r="M52" s="24">
        <f t="shared" si="23"/>
        <v>0</v>
      </c>
      <c r="N52" s="29"/>
      <c r="O52" s="29"/>
      <c r="P52" s="29"/>
      <c r="Q52" s="27">
        <f t="shared" si="18"/>
        <v>100</v>
      </c>
      <c r="R52" s="27">
        <f t="shared" si="19"/>
        <v>37.931034482758619</v>
      </c>
      <c r="S52" s="28"/>
    </row>
    <row r="53" spans="1:19">
      <c r="A53" s="10" t="s">
        <v>28</v>
      </c>
      <c r="B53" s="24">
        <f t="shared" si="20"/>
        <v>83</v>
      </c>
      <c r="C53" s="29"/>
      <c r="D53" s="24">
        <f t="shared" si="21"/>
        <v>83</v>
      </c>
      <c r="E53" s="24">
        <f t="shared" si="22"/>
        <v>83</v>
      </c>
      <c r="F53" s="29"/>
      <c r="G53" s="29"/>
      <c r="H53" s="24">
        <f t="shared" si="24"/>
        <v>81</v>
      </c>
      <c r="I53" s="29">
        <v>1</v>
      </c>
      <c r="J53" s="29">
        <v>29</v>
      </c>
      <c r="K53" s="29">
        <v>35</v>
      </c>
      <c r="L53" s="29">
        <v>16</v>
      </c>
      <c r="M53" s="24">
        <f t="shared" si="23"/>
        <v>2</v>
      </c>
      <c r="N53" s="29"/>
      <c r="O53" s="29"/>
      <c r="P53" s="29">
        <v>2</v>
      </c>
      <c r="Q53" s="27">
        <f t="shared" si="18"/>
        <v>97.590361445783131</v>
      </c>
      <c r="R53" s="27">
        <f t="shared" si="19"/>
        <v>36.144578313253014</v>
      </c>
      <c r="S53" s="28"/>
    </row>
    <row r="54" spans="1:19">
      <c r="A54" s="10" t="s">
        <v>50</v>
      </c>
      <c r="B54" s="24">
        <f t="shared" si="20"/>
        <v>85</v>
      </c>
      <c r="C54" s="29"/>
      <c r="D54" s="24">
        <f t="shared" si="21"/>
        <v>85</v>
      </c>
      <c r="E54" s="24">
        <f t="shared" si="22"/>
        <v>85</v>
      </c>
      <c r="F54" s="29"/>
      <c r="G54" s="29">
        <v>11</v>
      </c>
      <c r="H54" s="24">
        <f t="shared" si="24"/>
        <v>73</v>
      </c>
      <c r="I54" s="29">
        <v>2</v>
      </c>
      <c r="J54" s="29">
        <v>11</v>
      </c>
      <c r="K54" s="29">
        <v>58</v>
      </c>
      <c r="L54" s="29">
        <v>2</v>
      </c>
      <c r="M54" s="24">
        <f t="shared" si="23"/>
        <v>1</v>
      </c>
      <c r="N54" s="29">
        <v>1</v>
      </c>
      <c r="O54" s="29"/>
      <c r="P54" s="29"/>
      <c r="Q54" s="27">
        <f t="shared" si="18"/>
        <v>85.882352941176464</v>
      </c>
      <c r="R54" s="27">
        <f t="shared" si="19"/>
        <v>15.294117647058824</v>
      </c>
      <c r="S54" s="28"/>
    </row>
    <row r="55" spans="1:19">
      <c r="A55" s="10" t="s">
        <v>29</v>
      </c>
      <c r="B55" s="24">
        <f t="shared" si="20"/>
        <v>62</v>
      </c>
      <c r="C55" s="29"/>
      <c r="D55" s="24">
        <f t="shared" si="21"/>
        <v>62</v>
      </c>
      <c r="E55" s="24">
        <f t="shared" si="22"/>
        <v>62</v>
      </c>
      <c r="F55" s="29"/>
      <c r="G55" s="29"/>
      <c r="H55" s="24">
        <f t="shared" si="24"/>
        <v>58</v>
      </c>
      <c r="I55" s="29">
        <v>2</v>
      </c>
      <c r="J55" s="29">
        <v>20</v>
      </c>
      <c r="K55" s="29">
        <v>34</v>
      </c>
      <c r="L55" s="29">
        <v>2</v>
      </c>
      <c r="M55" s="24">
        <f t="shared" si="23"/>
        <v>4</v>
      </c>
      <c r="N55" s="29">
        <v>2</v>
      </c>
      <c r="O55" s="29"/>
      <c r="P55" s="29">
        <v>2</v>
      </c>
      <c r="Q55" s="27">
        <f t="shared" si="18"/>
        <v>93.548387096774192</v>
      </c>
      <c r="R55" s="27">
        <f t="shared" si="19"/>
        <v>35.483870967741936</v>
      </c>
      <c r="S55" s="28"/>
    </row>
    <row r="56" spans="1:19">
      <c r="A56" s="10" t="s">
        <v>30</v>
      </c>
      <c r="B56" s="24">
        <f t="shared" si="20"/>
        <v>27</v>
      </c>
      <c r="C56" s="29"/>
      <c r="D56" s="24">
        <f t="shared" si="21"/>
        <v>27</v>
      </c>
      <c r="E56" s="24">
        <f t="shared" si="22"/>
        <v>27</v>
      </c>
      <c r="F56" s="29"/>
      <c r="G56" s="29"/>
      <c r="H56" s="24">
        <f t="shared" si="24"/>
        <v>27</v>
      </c>
      <c r="I56" s="29">
        <v>2</v>
      </c>
      <c r="J56" s="29">
        <v>10</v>
      </c>
      <c r="K56" s="29">
        <v>15</v>
      </c>
      <c r="L56" s="29"/>
      <c r="M56" s="24">
        <f t="shared" si="23"/>
        <v>0</v>
      </c>
      <c r="N56" s="29"/>
      <c r="O56" s="29"/>
      <c r="P56" s="29"/>
      <c r="Q56" s="27">
        <f t="shared" si="18"/>
        <v>100</v>
      </c>
      <c r="R56" s="27">
        <f t="shared" si="19"/>
        <v>44.444444444444443</v>
      </c>
      <c r="S56" s="28"/>
    </row>
    <row r="57" spans="1:19">
      <c r="A57" s="10" t="s">
        <v>31</v>
      </c>
      <c r="B57" s="24">
        <f t="shared" si="20"/>
        <v>39</v>
      </c>
      <c r="C57" s="29"/>
      <c r="D57" s="24">
        <f t="shared" si="21"/>
        <v>39</v>
      </c>
      <c r="E57" s="24">
        <f t="shared" si="22"/>
        <v>39</v>
      </c>
      <c r="F57" s="29"/>
      <c r="G57" s="29"/>
      <c r="H57" s="24">
        <f t="shared" si="24"/>
        <v>38</v>
      </c>
      <c r="I57" s="29">
        <v>3</v>
      </c>
      <c r="J57" s="29">
        <v>12</v>
      </c>
      <c r="K57" s="29">
        <v>12</v>
      </c>
      <c r="L57" s="29">
        <v>11</v>
      </c>
      <c r="M57" s="24">
        <f t="shared" si="23"/>
        <v>1</v>
      </c>
      <c r="N57" s="29"/>
      <c r="O57" s="29"/>
      <c r="P57" s="29">
        <v>1</v>
      </c>
      <c r="Q57" s="27">
        <f t="shared" si="18"/>
        <v>97.435897435897431</v>
      </c>
      <c r="R57" s="27">
        <f t="shared" si="19"/>
        <v>38.461538461538467</v>
      </c>
      <c r="S57" s="28"/>
    </row>
    <row r="58" spans="1:19">
      <c r="A58" s="10" t="s">
        <v>32</v>
      </c>
      <c r="B58" s="24">
        <f t="shared" si="20"/>
        <v>278</v>
      </c>
      <c r="C58" s="29"/>
      <c r="D58" s="24">
        <f t="shared" si="21"/>
        <v>278</v>
      </c>
      <c r="E58" s="24">
        <f t="shared" si="22"/>
        <v>268</v>
      </c>
      <c r="F58" s="29">
        <v>10</v>
      </c>
      <c r="G58" s="29">
        <v>10</v>
      </c>
      <c r="H58" s="24">
        <f t="shared" si="24"/>
        <v>223</v>
      </c>
      <c r="I58" s="29">
        <v>22</v>
      </c>
      <c r="J58" s="29">
        <v>108</v>
      </c>
      <c r="K58" s="29">
        <v>78</v>
      </c>
      <c r="L58" s="29">
        <v>15</v>
      </c>
      <c r="M58" s="24">
        <f t="shared" si="23"/>
        <v>35</v>
      </c>
      <c r="N58" s="29">
        <v>35</v>
      </c>
      <c r="O58" s="29"/>
      <c r="P58" s="29"/>
      <c r="Q58" s="27">
        <f t="shared" si="18"/>
        <v>80.2158273381295</v>
      </c>
      <c r="R58" s="27">
        <f t="shared" si="19"/>
        <v>46.762589928057551</v>
      </c>
      <c r="S58" s="62" t="s">
        <v>93</v>
      </c>
    </row>
    <row r="59" spans="1:19">
      <c r="A59" s="10" t="s">
        <v>95</v>
      </c>
      <c r="B59" s="24">
        <f t="shared" si="20"/>
        <v>104</v>
      </c>
      <c r="C59" s="29"/>
      <c r="D59" s="24">
        <f t="shared" ref="D59" si="25">E59+F59</f>
        <v>104</v>
      </c>
      <c r="E59" s="24">
        <f t="shared" ref="E59" si="26">G59+H59+M59</f>
        <v>104</v>
      </c>
      <c r="F59" s="29"/>
      <c r="G59" s="29"/>
      <c r="H59" s="24">
        <f t="shared" si="24"/>
        <v>104</v>
      </c>
      <c r="I59" s="29">
        <v>20</v>
      </c>
      <c r="J59" s="29">
        <v>41</v>
      </c>
      <c r="K59" s="29">
        <v>32</v>
      </c>
      <c r="L59" s="29">
        <v>11</v>
      </c>
      <c r="M59" s="24">
        <f t="shared" si="23"/>
        <v>0</v>
      </c>
      <c r="N59" s="29"/>
      <c r="O59" s="29"/>
      <c r="P59" s="29"/>
      <c r="Q59" s="27">
        <f t="shared" ref="Q59" si="27">(H59/D59)*100</f>
        <v>100</v>
      </c>
      <c r="R59" s="27">
        <f t="shared" ref="R59" si="28">((J59+I59)/D59)*100</f>
        <v>58.653846153846153</v>
      </c>
      <c r="S59" s="62"/>
    </row>
    <row r="60" spans="1:19" ht="15" customHeight="1">
      <c r="A60" s="10" t="s">
        <v>33</v>
      </c>
      <c r="B60" s="24">
        <f t="shared" si="20"/>
        <v>66</v>
      </c>
      <c r="C60" s="29"/>
      <c r="D60" s="24">
        <f t="shared" si="21"/>
        <v>66</v>
      </c>
      <c r="E60" s="24">
        <f t="shared" si="22"/>
        <v>66</v>
      </c>
      <c r="F60" s="29"/>
      <c r="G60" s="29"/>
      <c r="H60" s="24">
        <f t="shared" si="24"/>
        <v>62</v>
      </c>
      <c r="I60" s="29">
        <v>2</v>
      </c>
      <c r="J60" s="29">
        <v>21</v>
      </c>
      <c r="K60" s="29">
        <v>35</v>
      </c>
      <c r="L60" s="29">
        <v>4</v>
      </c>
      <c r="M60" s="24">
        <f t="shared" si="23"/>
        <v>4</v>
      </c>
      <c r="N60" s="29">
        <v>4</v>
      </c>
      <c r="O60" s="29"/>
      <c r="P60" s="29"/>
      <c r="Q60" s="27">
        <f t="shared" si="18"/>
        <v>93.939393939393938</v>
      </c>
      <c r="R60" s="27">
        <f t="shared" si="19"/>
        <v>34.848484848484851</v>
      </c>
      <c r="S60" s="28"/>
    </row>
    <row r="61" spans="1:19" ht="22.5" customHeight="1">
      <c r="A61" s="45" t="s">
        <v>53</v>
      </c>
      <c r="B61" s="24">
        <f t="shared" si="20"/>
        <v>85</v>
      </c>
      <c r="C61" s="29"/>
      <c r="D61" s="24">
        <f t="shared" si="21"/>
        <v>85</v>
      </c>
      <c r="E61" s="24">
        <f t="shared" si="22"/>
        <v>84</v>
      </c>
      <c r="F61" s="29">
        <v>1</v>
      </c>
      <c r="G61" s="29"/>
      <c r="H61" s="24">
        <f t="shared" si="24"/>
        <v>58</v>
      </c>
      <c r="I61" s="29">
        <v>5</v>
      </c>
      <c r="J61" s="29">
        <v>39</v>
      </c>
      <c r="K61" s="29">
        <v>14</v>
      </c>
      <c r="L61" s="29"/>
      <c r="M61" s="24">
        <f t="shared" si="23"/>
        <v>26</v>
      </c>
      <c r="N61" s="29">
        <v>19</v>
      </c>
      <c r="O61" s="29">
        <v>3</v>
      </c>
      <c r="P61" s="29">
        <v>4</v>
      </c>
      <c r="Q61" s="27">
        <f t="shared" si="18"/>
        <v>68.235294117647058</v>
      </c>
      <c r="R61" s="27">
        <f t="shared" si="19"/>
        <v>51.764705882352949</v>
      </c>
      <c r="S61" s="28"/>
    </row>
    <row r="62" spans="1:19">
      <c r="A62" s="10" t="s">
        <v>34</v>
      </c>
      <c r="B62" s="24">
        <f t="shared" si="20"/>
        <v>95</v>
      </c>
      <c r="C62" s="29"/>
      <c r="D62" s="24">
        <f t="shared" si="21"/>
        <v>95</v>
      </c>
      <c r="E62" s="24">
        <f t="shared" si="22"/>
        <v>95</v>
      </c>
      <c r="F62" s="29"/>
      <c r="G62" s="29"/>
      <c r="H62" s="24">
        <f t="shared" si="24"/>
        <v>42</v>
      </c>
      <c r="I62" s="29"/>
      <c r="J62" s="29">
        <v>8</v>
      </c>
      <c r="K62" s="29">
        <v>33</v>
      </c>
      <c r="L62" s="29">
        <v>1</v>
      </c>
      <c r="M62" s="24">
        <f t="shared" si="23"/>
        <v>53</v>
      </c>
      <c r="N62" s="29">
        <v>16</v>
      </c>
      <c r="O62" s="29">
        <v>25</v>
      </c>
      <c r="P62" s="29">
        <v>12</v>
      </c>
      <c r="Q62" s="27">
        <f t="shared" si="18"/>
        <v>44.210526315789473</v>
      </c>
      <c r="R62" s="27">
        <f t="shared" si="19"/>
        <v>8.4210526315789469</v>
      </c>
      <c r="S62" s="62" t="s">
        <v>93</v>
      </c>
    </row>
    <row r="63" spans="1:19">
      <c r="A63" s="10" t="s">
        <v>35</v>
      </c>
      <c r="B63" s="24">
        <f t="shared" si="20"/>
        <v>90</v>
      </c>
      <c r="C63" s="29"/>
      <c r="D63" s="24">
        <f t="shared" si="21"/>
        <v>90</v>
      </c>
      <c r="E63" s="24">
        <f t="shared" si="22"/>
        <v>89</v>
      </c>
      <c r="F63" s="29">
        <v>1</v>
      </c>
      <c r="G63" s="29"/>
      <c r="H63" s="24">
        <f t="shared" si="24"/>
        <v>89</v>
      </c>
      <c r="I63" s="29">
        <v>5</v>
      </c>
      <c r="J63" s="29">
        <v>37</v>
      </c>
      <c r="K63" s="29">
        <v>33</v>
      </c>
      <c r="L63" s="29">
        <v>14</v>
      </c>
      <c r="M63" s="24">
        <f t="shared" si="23"/>
        <v>0</v>
      </c>
      <c r="N63" s="29"/>
      <c r="O63" s="29"/>
      <c r="P63" s="29"/>
      <c r="Q63" s="27">
        <f t="shared" si="18"/>
        <v>98.888888888888886</v>
      </c>
      <c r="R63" s="27">
        <f t="shared" si="19"/>
        <v>46.666666666666664</v>
      </c>
      <c r="S63" s="28"/>
    </row>
    <row r="64" spans="1:19" ht="20.25" customHeight="1">
      <c r="A64" s="10" t="s">
        <v>54</v>
      </c>
      <c r="B64" s="24">
        <f t="shared" si="20"/>
        <v>73</v>
      </c>
      <c r="C64" s="29"/>
      <c r="D64" s="24">
        <f t="shared" si="21"/>
        <v>73</v>
      </c>
      <c r="E64" s="24">
        <f t="shared" si="22"/>
        <v>73</v>
      </c>
      <c r="F64" s="29"/>
      <c r="G64" s="29"/>
      <c r="H64" s="24">
        <f t="shared" si="24"/>
        <v>64</v>
      </c>
      <c r="I64" s="29">
        <v>4</v>
      </c>
      <c r="J64" s="29">
        <v>23</v>
      </c>
      <c r="K64" s="29">
        <v>24</v>
      </c>
      <c r="L64" s="29">
        <v>13</v>
      </c>
      <c r="M64" s="24">
        <f t="shared" si="23"/>
        <v>9</v>
      </c>
      <c r="N64" s="29">
        <v>6</v>
      </c>
      <c r="O64" s="29"/>
      <c r="P64" s="29">
        <v>3</v>
      </c>
      <c r="Q64" s="27">
        <f t="shared" si="18"/>
        <v>87.671232876712324</v>
      </c>
      <c r="R64" s="27">
        <f t="shared" si="19"/>
        <v>36.986301369863014</v>
      </c>
      <c r="S64" s="28"/>
    </row>
    <row r="65" spans="1:19">
      <c r="A65" s="10" t="s">
        <v>37</v>
      </c>
      <c r="B65" s="24">
        <f t="shared" si="20"/>
        <v>43</v>
      </c>
      <c r="C65" s="29"/>
      <c r="D65" s="24">
        <f t="shared" si="21"/>
        <v>43</v>
      </c>
      <c r="E65" s="24">
        <f t="shared" si="22"/>
        <v>40</v>
      </c>
      <c r="F65" s="29">
        <v>3</v>
      </c>
      <c r="G65" s="29"/>
      <c r="H65" s="24">
        <f t="shared" si="24"/>
        <v>37</v>
      </c>
      <c r="I65" s="29">
        <v>3</v>
      </c>
      <c r="J65" s="29">
        <v>19</v>
      </c>
      <c r="K65" s="29">
        <v>12</v>
      </c>
      <c r="L65" s="29">
        <v>3</v>
      </c>
      <c r="M65" s="24">
        <f t="shared" si="23"/>
        <v>3</v>
      </c>
      <c r="N65" s="29">
        <v>2</v>
      </c>
      <c r="O65" s="29">
        <v>1</v>
      </c>
      <c r="P65" s="29"/>
      <c r="Q65" s="27">
        <f t="shared" si="18"/>
        <v>86.04651162790698</v>
      </c>
      <c r="R65" s="27">
        <f t="shared" si="19"/>
        <v>51.162790697674424</v>
      </c>
      <c r="S65" s="28"/>
    </row>
    <row r="66" spans="1:19">
      <c r="A66" s="10" t="s">
        <v>38</v>
      </c>
      <c r="B66" s="24">
        <f t="shared" si="20"/>
        <v>93</v>
      </c>
      <c r="C66" s="29"/>
      <c r="D66" s="24">
        <f t="shared" si="21"/>
        <v>93</v>
      </c>
      <c r="E66" s="24">
        <f t="shared" si="22"/>
        <v>93</v>
      </c>
      <c r="F66" s="29"/>
      <c r="G66" s="29"/>
      <c r="H66" s="24">
        <f t="shared" si="24"/>
        <v>84</v>
      </c>
      <c r="I66" s="29">
        <v>3</v>
      </c>
      <c r="J66" s="29">
        <v>22</v>
      </c>
      <c r="K66" s="29">
        <v>40</v>
      </c>
      <c r="L66" s="29">
        <v>19</v>
      </c>
      <c r="M66" s="24">
        <f t="shared" si="23"/>
        <v>9</v>
      </c>
      <c r="N66" s="29">
        <v>2</v>
      </c>
      <c r="O66" s="29">
        <v>6</v>
      </c>
      <c r="P66" s="29">
        <v>1</v>
      </c>
      <c r="Q66" s="27">
        <f t="shared" si="18"/>
        <v>90.322580645161281</v>
      </c>
      <c r="R66" s="27">
        <f t="shared" si="19"/>
        <v>26.881720430107524</v>
      </c>
      <c r="S66" s="28"/>
    </row>
    <row r="67" spans="1:19">
      <c r="A67" s="10" t="s">
        <v>39</v>
      </c>
      <c r="B67" s="24">
        <f t="shared" si="20"/>
        <v>33</v>
      </c>
      <c r="C67" s="29"/>
      <c r="D67" s="24">
        <f t="shared" si="21"/>
        <v>33</v>
      </c>
      <c r="E67" s="24">
        <f t="shared" si="22"/>
        <v>33</v>
      </c>
      <c r="F67" s="29"/>
      <c r="G67" s="29"/>
      <c r="H67" s="24">
        <f t="shared" si="24"/>
        <v>31</v>
      </c>
      <c r="I67" s="29"/>
      <c r="J67" s="29">
        <v>9</v>
      </c>
      <c r="K67" s="29">
        <v>17</v>
      </c>
      <c r="L67" s="29">
        <v>5</v>
      </c>
      <c r="M67" s="24">
        <f t="shared" si="23"/>
        <v>2</v>
      </c>
      <c r="N67" s="29">
        <v>2</v>
      </c>
      <c r="O67" s="29"/>
      <c r="P67" s="29"/>
      <c r="Q67" s="27">
        <f t="shared" si="18"/>
        <v>93.939393939393938</v>
      </c>
      <c r="R67" s="27">
        <f t="shared" si="19"/>
        <v>27.27272727272727</v>
      </c>
      <c r="S67" s="28"/>
    </row>
    <row r="68" spans="1:19">
      <c r="A68" s="10" t="s">
        <v>40</v>
      </c>
      <c r="B68" s="24">
        <f t="shared" si="20"/>
        <v>120</v>
      </c>
      <c r="C68" s="29"/>
      <c r="D68" s="24">
        <f t="shared" si="21"/>
        <v>120</v>
      </c>
      <c r="E68" s="24">
        <f t="shared" si="22"/>
        <v>118</v>
      </c>
      <c r="F68" s="29">
        <v>2</v>
      </c>
      <c r="G68" s="29"/>
      <c r="H68" s="24">
        <f t="shared" si="24"/>
        <v>105</v>
      </c>
      <c r="I68" s="29">
        <v>5</v>
      </c>
      <c r="J68" s="29">
        <v>21</v>
      </c>
      <c r="K68" s="29">
        <v>52</v>
      </c>
      <c r="L68" s="29">
        <v>27</v>
      </c>
      <c r="M68" s="24">
        <f t="shared" si="23"/>
        <v>13</v>
      </c>
      <c r="N68" s="29">
        <v>8</v>
      </c>
      <c r="O68" s="29">
        <v>3</v>
      </c>
      <c r="P68" s="29">
        <v>2</v>
      </c>
      <c r="Q68" s="27">
        <f t="shared" si="18"/>
        <v>87.5</v>
      </c>
      <c r="R68" s="27">
        <f t="shared" si="19"/>
        <v>21.666666666666668</v>
      </c>
      <c r="S68" s="28"/>
    </row>
    <row r="69" spans="1:19">
      <c r="A69" s="10" t="s">
        <v>51</v>
      </c>
      <c r="B69" s="24">
        <f t="shared" si="20"/>
        <v>161</v>
      </c>
      <c r="C69" s="29"/>
      <c r="D69" s="24">
        <f t="shared" si="21"/>
        <v>161</v>
      </c>
      <c r="E69" s="24">
        <f t="shared" si="22"/>
        <v>161</v>
      </c>
      <c r="F69" s="29"/>
      <c r="G69" s="29"/>
      <c r="H69" s="24">
        <f t="shared" si="24"/>
        <v>161</v>
      </c>
      <c r="I69" s="29">
        <v>5</v>
      </c>
      <c r="J69" s="29">
        <v>36</v>
      </c>
      <c r="K69" s="29">
        <v>105</v>
      </c>
      <c r="L69" s="29">
        <v>15</v>
      </c>
      <c r="M69" s="24">
        <f t="shared" si="23"/>
        <v>0</v>
      </c>
      <c r="N69" s="29"/>
      <c r="O69" s="29"/>
      <c r="P69" s="29"/>
      <c r="Q69" s="27">
        <f t="shared" si="18"/>
        <v>100</v>
      </c>
      <c r="R69" s="27">
        <f t="shared" si="19"/>
        <v>25.465838509316768</v>
      </c>
      <c r="S69" s="28"/>
    </row>
    <row r="70" spans="1:19">
      <c r="A70" s="10" t="s">
        <v>78</v>
      </c>
      <c r="B70" s="24">
        <f t="shared" si="20"/>
        <v>5</v>
      </c>
      <c r="C70" s="29"/>
      <c r="D70" s="24">
        <f t="shared" si="21"/>
        <v>5</v>
      </c>
      <c r="E70" s="24">
        <f t="shared" si="22"/>
        <v>5</v>
      </c>
      <c r="F70" s="29"/>
      <c r="G70" s="29"/>
      <c r="H70" s="24">
        <f t="shared" si="24"/>
        <v>5</v>
      </c>
      <c r="I70" s="29">
        <v>1</v>
      </c>
      <c r="J70" s="29">
        <v>3</v>
      </c>
      <c r="K70" s="29">
        <v>1</v>
      </c>
      <c r="L70" s="29"/>
      <c r="M70" s="24">
        <f t="shared" si="23"/>
        <v>0</v>
      </c>
      <c r="N70" s="29"/>
      <c r="O70" s="29"/>
      <c r="P70" s="29"/>
      <c r="Q70" s="27">
        <f t="shared" si="18"/>
        <v>100</v>
      </c>
      <c r="R70" s="27">
        <f t="shared" si="19"/>
        <v>80</v>
      </c>
      <c r="S70" s="28"/>
    </row>
    <row r="71" spans="1:19">
      <c r="A71" s="10" t="s">
        <v>96</v>
      </c>
      <c r="B71" s="24">
        <f t="shared" si="20"/>
        <v>30</v>
      </c>
      <c r="C71" s="29"/>
      <c r="D71" s="24">
        <f t="shared" ref="D71" si="29">E71+F71</f>
        <v>30</v>
      </c>
      <c r="E71" s="24">
        <f t="shared" ref="E71" si="30">G71+H71+M71</f>
        <v>29</v>
      </c>
      <c r="F71" s="29">
        <v>1</v>
      </c>
      <c r="G71" s="29"/>
      <c r="H71" s="24">
        <f t="shared" si="24"/>
        <v>29</v>
      </c>
      <c r="I71" s="29"/>
      <c r="J71" s="29">
        <v>5</v>
      </c>
      <c r="K71" s="29">
        <v>16</v>
      </c>
      <c r="L71" s="29">
        <v>8</v>
      </c>
      <c r="M71" s="24">
        <f t="shared" si="23"/>
        <v>0</v>
      </c>
      <c r="N71" s="29"/>
      <c r="O71" s="29"/>
      <c r="P71" s="29"/>
      <c r="Q71" s="27">
        <f t="shared" ref="Q71" si="31">(H71/D71)*100</f>
        <v>96.666666666666671</v>
      </c>
      <c r="R71" s="27">
        <f t="shared" ref="R71" si="32">((J71+I71)/D71)*100</f>
        <v>16.666666666666664</v>
      </c>
      <c r="S71" s="28"/>
    </row>
    <row r="72" spans="1:19">
      <c r="A72" s="31" t="s">
        <v>41</v>
      </c>
      <c r="B72" s="32">
        <f t="shared" si="20"/>
        <v>1855</v>
      </c>
      <c r="C72" s="33">
        <f t="shared" ref="C72:O72" si="33">SUM(C48:C68)</f>
        <v>2</v>
      </c>
      <c r="D72" s="33">
        <f>E72+F72</f>
        <v>1853</v>
      </c>
      <c r="E72" s="33">
        <f>G72+H72+M72</f>
        <v>1835</v>
      </c>
      <c r="F72" s="33">
        <f>SUM(F48:F71)</f>
        <v>18</v>
      </c>
      <c r="G72" s="33">
        <f t="shared" si="33"/>
        <v>21</v>
      </c>
      <c r="H72" s="33">
        <f>I72+J72+K72+L72</f>
        <v>1623</v>
      </c>
      <c r="I72" s="33">
        <f>SUM(I48:I70)</f>
        <v>103</v>
      </c>
      <c r="J72" s="33">
        <f>SUM(J48:J71)</f>
        <v>573</v>
      </c>
      <c r="K72" s="33">
        <f>SUM(K48:K71)</f>
        <v>745</v>
      </c>
      <c r="L72" s="33">
        <f>SUM(L48:L71)</f>
        <v>202</v>
      </c>
      <c r="M72" s="33">
        <f>N72+O72+P72</f>
        <v>191</v>
      </c>
      <c r="N72" s="33">
        <f t="shared" si="33"/>
        <v>109</v>
      </c>
      <c r="O72" s="33">
        <f t="shared" si="33"/>
        <v>42</v>
      </c>
      <c r="P72" s="33">
        <f>SUM(P48:P70)</f>
        <v>40</v>
      </c>
      <c r="Q72" s="34">
        <f t="shared" si="18"/>
        <v>87.587695628710208</v>
      </c>
      <c r="R72" s="34">
        <f t="shared" si="19"/>
        <v>36.481381543443064</v>
      </c>
      <c r="S72" s="30"/>
    </row>
    <row r="73" spans="1:19">
      <c r="A73" s="35" t="s">
        <v>42</v>
      </c>
      <c r="B73" s="36"/>
      <c r="C73" s="36"/>
      <c r="D73" s="37">
        <f>(D72/B72)*100</f>
        <v>99.892183288409711</v>
      </c>
      <c r="E73" s="37">
        <f>(E72/D72)*100</f>
        <v>99.028602266594717</v>
      </c>
      <c r="F73" s="37">
        <f>(F72/D72)*100</f>
        <v>0.97139773340528868</v>
      </c>
      <c r="G73" s="37">
        <f>(G72/D72)*100</f>
        <v>1.1332973556395036</v>
      </c>
      <c r="H73" s="37">
        <f>(H72/D72)*100</f>
        <v>87.587695628710208</v>
      </c>
      <c r="I73" s="37">
        <f>(I72/D72)*100</f>
        <v>5.5585536967080404</v>
      </c>
      <c r="J73" s="37">
        <f>(J72/D72)*100</f>
        <v>30.922827846735025</v>
      </c>
      <c r="K73" s="37">
        <f>(K72/D72)*100</f>
        <v>40.205072854830007</v>
      </c>
      <c r="L73" s="37">
        <f>(L72/D72)*100</f>
        <v>10.90124123043713</v>
      </c>
      <c r="M73" s="37">
        <f>(M72/D72)*100</f>
        <v>10.307609282245007</v>
      </c>
      <c r="N73" s="37">
        <f>(N72/D72)*100</f>
        <v>5.8823529411764701</v>
      </c>
      <c r="O73" s="37">
        <f>(O72/D72)*100</f>
        <v>2.2665947112790072</v>
      </c>
      <c r="P73" s="37">
        <f>(P72/D72)*100</f>
        <v>2.1586616297895307</v>
      </c>
      <c r="Q73" s="38"/>
      <c r="R73" s="38"/>
      <c r="S73" s="28"/>
    </row>
    <row r="74" spans="1:19">
      <c r="A74" s="100" t="s">
        <v>90</v>
      </c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</row>
    <row r="75" spans="1:1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>
      <c r="A76" s="91" t="s">
        <v>0</v>
      </c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</row>
    <row r="77" spans="1:19">
      <c r="A77" s="91" t="s">
        <v>79</v>
      </c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</row>
    <row r="78" spans="1:19">
      <c r="A78" s="90" t="s">
        <v>98</v>
      </c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</row>
    <row r="79" spans="1:19">
      <c r="A79" s="2"/>
      <c r="B79" s="2"/>
      <c r="C79" s="3"/>
      <c r="D79" s="3"/>
      <c r="E79" s="96" t="s">
        <v>99</v>
      </c>
      <c r="F79" s="96"/>
      <c r="G79" s="96"/>
      <c r="H79" s="96"/>
      <c r="I79" s="96"/>
      <c r="J79" s="96"/>
      <c r="K79" s="96"/>
      <c r="L79" s="96"/>
      <c r="M79" s="96"/>
      <c r="N79" s="2"/>
      <c r="O79" s="2"/>
      <c r="P79" s="2"/>
      <c r="Q79" s="2"/>
      <c r="R79" s="2"/>
      <c r="S79" s="2"/>
    </row>
    <row r="80" spans="1:19">
      <c r="A80" s="2"/>
      <c r="B80" s="2"/>
      <c r="C80" s="88" t="s">
        <v>45</v>
      </c>
      <c r="D80" s="88"/>
      <c r="E80" s="3"/>
      <c r="F80" s="88"/>
      <c r="G80" s="88"/>
      <c r="H80" s="88"/>
      <c r="I80" s="88"/>
      <c r="J80" s="88"/>
      <c r="K80" s="88"/>
      <c r="L80" s="88"/>
      <c r="M80" s="88"/>
      <c r="N80" s="88"/>
      <c r="O80" s="95" t="s">
        <v>58</v>
      </c>
      <c r="P80" s="79"/>
      <c r="Q80" s="79"/>
      <c r="R80" s="79"/>
      <c r="S80" s="79"/>
    </row>
    <row r="81" spans="1:19">
      <c r="A81" s="80" t="s">
        <v>3</v>
      </c>
      <c r="B81" s="80" t="s">
        <v>4</v>
      </c>
      <c r="C81" s="80" t="s">
        <v>5</v>
      </c>
      <c r="D81" s="80" t="s">
        <v>6</v>
      </c>
      <c r="E81" s="80" t="s">
        <v>7</v>
      </c>
      <c r="F81" s="84" t="s">
        <v>8</v>
      </c>
      <c r="G81" s="92" t="s">
        <v>9</v>
      </c>
      <c r="H81" s="80" t="s">
        <v>10</v>
      </c>
      <c r="I81" s="80"/>
      <c r="J81" s="80"/>
      <c r="K81" s="80"/>
      <c r="L81" s="80"/>
      <c r="M81" s="85" t="s">
        <v>11</v>
      </c>
      <c r="N81" s="86"/>
      <c r="O81" s="86"/>
      <c r="P81" s="87"/>
      <c r="Q81" s="80" t="s">
        <v>12</v>
      </c>
      <c r="R81" s="80" t="s">
        <v>13</v>
      </c>
      <c r="S81" s="83" t="s">
        <v>14</v>
      </c>
    </row>
    <row r="82" spans="1:19" ht="40.5" customHeight="1">
      <c r="A82" s="80"/>
      <c r="B82" s="82"/>
      <c r="C82" s="80"/>
      <c r="D82" s="80"/>
      <c r="E82" s="80"/>
      <c r="F82" s="84"/>
      <c r="G82" s="93"/>
      <c r="H82" s="4" t="s">
        <v>15</v>
      </c>
      <c r="I82" s="4" t="s">
        <v>16</v>
      </c>
      <c r="J82" s="4" t="s">
        <v>17</v>
      </c>
      <c r="K82" s="4" t="s">
        <v>18</v>
      </c>
      <c r="L82" s="4" t="s">
        <v>19</v>
      </c>
      <c r="M82" s="4" t="s">
        <v>20</v>
      </c>
      <c r="N82" s="4" t="s">
        <v>21</v>
      </c>
      <c r="O82" s="4" t="s">
        <v>22</v>
      </c>
      <c r="P82" s="4" t="s">
        <v>23</v>
      </c>
      <c r="Q82" s="81"/>
      <c r="R82" s="82"/>
      <c r="S82" s="83"/>
    </row>
    <row r="83" spans="1:19">
      <c r="A83" s="21">
        <v>1</v>
      </c>
      <c r="B83" s="22">
        <v>2</v>
      </c>
      <c r="C83" s="21">
        <v>3</v>
      </c>
      <c r="D83" s="21">
        <v>4</v>
      </c>
      <c r="E83" s="21">
        <v>5</v>
      </c>
      <c r="F83" s="21">
        <v>6</v>
      </c>
      <c r="G83" s="21">
        <v>7</v>
      </c>
      <c r="H83" s="21">
        <v>8</v>
      </c>
      <c r="I83" s="21">
        <v>9</v>
      </c>
      <c r="J83" s="21">
        <v>10</v>
      </c>
      <c r="K83" s="21">
        <v>11</v>
      </c>
      <c r="L83" s="21">
        <v>12</v>
      </c>
      <c r="M83" s="21">
        <v>13</v>
      </c>
      <c r="N83" s="21">
        <v>14</v>
      </c>
      <c r="O83" s="21">
        <v>15</v>
      </c>
      <c r="P83" s="21">
        <v>16</v>
      </c>
      <c r="Q83" s="21">
        <v>17</v>
      </c>
      <c r="R83" s="22">
        <v>18</v>
      </c>
      <c r="S83" s="23">
        <v>19</v>
      </c>
    </row>
    <row r="84" spans="1:19">
      <c r="A84" s="5" t="s">
        <v>24</v>
      </c>
      <c r="B84" s="24">
        <f>C84+D84</f>
        <v>80</v>
      </c>
      <c r="C84" s="29"/>
      <c r="D84" s="24">
        <f>E84+F84</f>
        <v>80</v>
      </c>
      <c r="E84" s="24">
        <f>G84+H84+M84</f>
        <v>80</v>
      </c>
      <c r="F84" s="29"/>
      <c r="G84" s="29"/>
      <c r="H84" s="24">
        <f>SUM(I84:L84)</f>
        <v>78</v>
      </c>
      <c r="I84" s="29">
        <v>6</v>
      </c>
      <c r="J84" s="29">
        <v>19</v>
      </c>
      <c r="K84" s="29">
        <v>40</v>
      </c>
      <c r="L84" s="29">
        <v>13</v>
      </c>
      <c r="M84" s="24">
        <f>SUM(N84:P84)</f>
        <v>2</v>
      </c>
      <c r="N84" s="29"/>
      <c r="O84" s="29"/>
      <c r="P84" s="29">
        <v>2</v>
      </c>
      <c r="Q84" s="27">
        <f>(H84/D84)*100</f>
        <v>97.5</v>
      </c>
      <c r="R84" s="27">
        <f>((J84+I84)/D84)*100</f>
        <v>31.25</v>
      </c>
      <c r="S84" s="28"/>
    </row>
    <row r="85" spans="1:19">
      <c r="A85" s="10" t="s">
        <v>25</v>
      </c>
      <c r="B85" s="24">
        <f t="shared" ref="B85:B107" si="34">C85+D85</f>
        <v>65</v>
      </c>
      <c r="C85" s="29"/>
      <c r="D85" s="24">
        <f>E85+F85</f>
        <v>65</v>
      </c>
      <c r="E85" s="24">
        <f>G85+H85+M85</f>
        <v>65</v>
      </c>
      <c r="F85" s="29"/>
      <c r="G85" s="29"/>
      <c r="H85" s="24">
        <f t="shared" ref="H85:H106" si="35">SUM(I85:L85)</f>
        <v>65</v>
      </c>
      <c r="I85" s="29">
        <v>9</v>
      </c>
      <c r="J85" s="29">
        <v>21</v>
      </c>
      <c r="K85" s="29">
        <v>29</v>
      </c>
      <c r="L85" s="29">
        <v>6</v>
      </c>
      <c r="M85" s="24">
        <f t="shared" ref="M85:M106" si="36">SUM(N85:P85)</f>
        <v>0</v>
      </c>
      <c r="N85" s="29"/>
      <c r="O85" s="29"/>
      <c r="P85" s="29"/>
      <c r="Q85" s="27">
        <f t="shared" ref="Q85:Q107" si="37">(H85/D85)*100</f>
        <v>100</v>
      </c>
      <c r="R85" s="27">
        <f t="shared" ref="R85:R107" si="38">((J85+I85)/D85)*100</f>
        <v>46.153846153846153</v>
      </c>
      <c r="S85" s="11"/>
    </row>
    <row r="86" spans="1:19">
      <c r="A86" s="10" t="s">
        <v>26</v>
      </c>
      <c r="B86" s="24">
        <f t="shared" si="34"/>
        <v>28</v>
      </c>
      <c r="C86" s="29"/>
      <c r="D86" s="24">
        <f t="shared" ref="D86:D106" si="39">E86+F86</f>
        <v>28</v>
      </c>
      <c r="E86" s="24">
        <f t="shared" ref="E86:E106" si="40">G86+H86+M86</f>
        <v>28</v>
      </c>
      <c r="F86" s="29"/>
      <c r="G86" s="29"/>
      <c r="H86" s="24">
        <f t="shared" si="35"/>
        <v>24</v>
      </c>
      <c r="I86" s="29">
        <v>3</v>
      </c>
      <c r="J86" s="29">
        <v>10</v>
      </c>
      <c r="K86" s="29">
        <v>11</v>
      </c>
      <c r="L86" s="29"/>
      <c r="M86" s="24">
        <f t="shared" si="36"/>
        <v>4</v>
      </c>
      <c r="N86" s="29">
        <v>3</v>
      </c>
      <c r="O86" s="29"/>
      <c r="P86" s="29">
        <v>1</v>
      </c>
      <c r="Q86" s="27">
        <f t="shared" si="37"/>
        <v>85.714285714285708</v>
      </c>
      <c r="R86" s="27">
        <f t="shared" si="38"/>
        <v>46.428571428571431</v>
      </c>
      <c r="S86" s="28"/>
    </row>
    <row r="87" spans="1:19">
      <c r="A87" s="10" t="s">
        <v>52</v>
      </c>
      <c r="B87" s="24">
        <f t="shared" si="34"/>
        <v>75</v>
      </c>
      <c r="C87" s="29"/>
      <c r="D87" s="24">
        <f t="shared" si="39"/>
        <v>75</v>
      </c>
      <c r="E87" s="24">
        <f t="shared" si="40"/>
        <v>75</v>
      </c>
      <c r="F87" s="29"/>
      <c r="G87" s="29"/>
      <c r="H87" s="24">
        <f t="shared" si="35"/>
        <v>49</v>
      </c>
      <c r="I87" s="29">
        <v>4</v>
      </c>
      <c r="J87" s="29">
        <v>17</v>
      </c>
      <c r="K87" s="29">
        <v>21</v>
      </c>
      <c r="L87" s="29">
        <v>7</v>
      </c>
      <c r="M87" s="24">
        <f t="shared" si="36"/>
        <v>26</v>
      </c>
      <c r="N87" s="29">
        <v>17</v>
      </c>
      <c r="O87" s="29">
        <v>6</v>
      </c>
      <c r="P87" s="29">
        <v>3</v>
      </c>
      <c r="Q87" s="27">
        <f t="shared" si="37"/>
        <v>65.333333333333329</v>
      </c>
      <c r="R87" s="27">
        <f t="shared" si="38"/>
        <v>28.000000000000004</v>
      </c>
      <c r="S87" s="28"/>
    </row>
    <row r="88" spans="1:19">
      <c r="A88" s="10" t="s">
        <v>27</v>
      </c>
      <c r="B88" s="24">
        <f t="shared" si="34"/>
        <v>54</v>
      </c>
      <c r="C88" s="29"/>
      <c r="D88" s="24">
        <f t="shared" si="39"/>
        <v>54</v>
      </c>
      <c r="E88" s="24">
        <f t="shared" si="40"/>
        <v>54</v>
      </c>
      <c r="F88" s="29"/>
      <c r="G88" s="29"/>
      <c r="H88" s="24">
        <f t="shared" si="35"/>
        <v>54</v>
      </c>
      <c r="I88" s="29">
        <v>3</v>
      </c>
      <c r="J88" s="29">
        <v>14</v>
      </c>
      <c r="K88" s="29">
        <v>17</v>
      </c>
      <c r="L88" s="29">
        <v>20</v>
      </c>
      <c r="M88" s="24">
        <f t="shared" si="36"/>
        <v>0</v>
      </c>
      <c r="N88" s="29"/>
      <c r="O88" s="29"/>
      <c r="P88" s="29"/>
      <c r="Q88" s="27">
        <f t="shared" si="37"/>
        <v>100</v>
      </c>
      <c r="R88" s="27">
        <f t="shared" si="38"/>
        <v>31.481481481481481</v>
      </c>
      <c r="S88" s="28"/>
    </row>
    <row r="89" spans="1:19">
      <c r="A89" s="10" t="s">
        <v>28</v>
      </c>
      <c r="B89" s="24">
        <f t="shared" si="34"/>
        <v>96</v>
      </c>
      <c r="C89" s="29"/>
      <c r="D89" s="24">
        <f t="shared" si="39"/>
        <v>96</v>
      </c>
      <c r="E89" s="24">
        <f t="shared" si="40"/>
        <v>96</v>
      </c>
      <c r="F89" s="29"/>
      <c r="G89" s="29"/>
      <c r="H89" s="24">
        <f t="shared" si="35"/>
        <v>90</v>
      </c>
      <c r="I89" s="29">
        <v>4</v>
      </c>
      <c r="J89" s="29">
        <v>15</v>
      </c>
      <c r="K89" s="29">
        <v>24</v>
      </c>
      <c r="L89" s="29">
        <v>47</v>
      </c>
      <c r="M89" s="24">
        <f t="shared" si="36"/>
        <v>6</v>
      </c>
      <c r="N89" s="29"/>
      <c r="O89" s="29"/>
      <c r="P89" s="29">
        <v>6</v>
      </c>
      <c r="Q89" s="27">
        <f t="shared" si="37"/>
        <v>93.75</v>
      </c>
      <c r="R89" s="27">
        <f t="shared" si="38"/>
        <v>19.791666666666664</v>
      </c>
      <c r="S89" s="28"/>
    </row>
    <row r="90" spans="1:19">
      <c r="A90" s="10" t="s">
        <v>50</v>
      </c>
      <c r="B90" s="24">
        <f t="shared" si="34"/>
        <v>99</v>
      </c>
      <c r="C90" s="29"/>
      <c r="D90" s="24">
        <f t="shared" si="39"/>
        <v>99</v>
      </c>
      <c r="E90" s="24">
        <f t="shared" si="40"/>
        <v>99</v>
      </c>
      <c r="F90" s="29"/>
      <c r="G90" s="29">
        <v>22</v>
      </c>
      <c r="H90" s="24">
        <f t="shared" si="35"/>
        <v>74</v>
      </c>
      <c r="I90" s="29">
        <v>5</v>
      </c>
      <c r="J90" s="29">
        <v>25</v>
      </c>
      <c r="K90" s="29">
        <v>41</v>
      </c>
      <c r="L90" s="29">
        <v>3</v>
      </c>
      <c r="M90" s="24">
        <f t="shared" si="36"/>
        <v>3</v>
      </c>
      <c r="N90" s="29">
        <v>3</v>
      </c>
      <c r="O90" s="29"/>
      <c r="P90" s="29"/>
      <c r="Q90" s="27">
        <f t="shared" si="37"/>
        <v>74.747474747474755</v>
      </c>
      <c r="R90" s="27">
        <f t="shared" si="38"/>
        <v>30.303030303030305</v>
      </c>
      <c r="S90" s="28"/>
    </row>
    <row r="91" spans="1:19">
      <c r="A91" s="10" t="s">
        <v>29</v>
      </c>
      <c r="B91" s="24">
        <f t="shared" si="34"/>
        <v>52</v>
      </c>
      <c r="C91" s="29"/>
      <c r="D91" s="24">
        <f t="shared" si="39"/>
        <v>52</v>
      </c>
      <c r="E91" s="24">
        <f t="shared" si="40"/>
        <v>52</v>
      </c>
      <c r="F91" s="29"/>
      <c r="G91" s="29">
        <v>1</v>
      </c>
      <c r="H91" s="24">
        <f t="shared" si="35"/>
        <v>49</v>
      </c>
      <c r="I91" s="29">
        <v>5</v>
      </c>
      <c r="J91" s="29">
        <v>6</v>
      </c>
      <c r="K91" s="29">
        <v>36</v>
      </c>
      <c r="L91" s="29">
        <v>2</v>
      </c>
      <c r="M91" s="24">
        <f t="shared" si="36"/>
        <v>2</v>
      </c>
      <c r="N91" s="29"/>
      <c r="O91" s="29"/>
      <c r="P91" s="29">
        <v>2</v>
      </c>
      <c r="Q91" s="27">
        <f>(H91/D91)*100</f>
        <v>94.230769230769226</v>
      </c>
      <c r="R91" s="27">
        <f>((J91+I91)/D91)*100</f>
        <v>21.153846153846153</v>
      </c>
      <c r="S91" s="28"/>
    </row>
    <row r="92" spans="1:19">
      <c r="A92" s="10" t="s">
        <v>30</v>
      </c>
      <c r="B92" s="24">
        <f t="shared" si="34"/>
        <v>46</v>
      </c>
      <c r="C92" s="29"/>
      <c r="D92" s="24">
        <f t="shared" si="39"/>
        <v>46</v>
      </c>
      <c r="E92" s="24">
        <f t="shared" si="40"/>
        <v>46</v>
      </c>
      <c r="F92" s="29"/>
      <c r="G92" s="29"/>
      <c r="H92" s="24">
        <f t="shared" si="35"/>
        <v>44</v>
      </c>
      <c r="I92" s="29">
        <v>2</v>
      </c>
      <c r="J92" s="29">
        <v>7</v>
      </c>
      <c r="K92" s="29">
        <v>35</v>
      </c>
      <c r="L92" s="29"/>
      <c r="M92" s="24">
        <f t="shared" si="36"/>
        <v>2</v>
      </c>
      <c r="N92" s="29">
        <v>2</v>
      </c>
      <c r="O92" s="29"/>
      <c r="P92" s="29"/>
      <c r="Q92" s="27">
        <f t="shared" si="37"/>
        <v>95.652173913043484</v>
      </c>
      <c r="R92" s="27">
        <f t="shared" si="38"/>
        <v>19.565217391304348</v>
      </c>
      <c r="S92" s="28"/>
    </row>
    <row r="93" spans="1:19">
      <c r="A93" s="10" t="s">
        <v>31</v>
      </c>
      <c r="B93" s="24">
        <f t="shared" si="34"/>
        <v>70</v>
      </c>
      <c r="C93" s="29">
        <v>1</v>
      </c>
      <c r="D93" s="24">
        <f t="shared" si="39"/>
        <v>69</v>
      </c>
      <c r="E93" s="24">
        <f t="shared" si="40"/>
        <v>69</v>
      </c>
      <c r="F93" s="29"/>
      <c r="G93" s="29"/>
      <c r="H93" s="24">
        <f t="shared" si="35"/>
        <v>64</v>
      </c>
      <c r="I93" s="29">
        <v>2</v>
      </c>
      <c r="J93" s="29">
        <v>31</v>
      </c>
      <c r="K93" s="29">
        <v>20</v>
      </c>
      <c r="L93" s="29">
        <v>11</v>
      </c>
      <c r="M93" s="24">
        <f t="shared" si="36"/>
        <v>5</v>
      </c>
      <c r="N93" s="29">
        <v>5</v>
      </c>
      <c r="O93" s="29"/>
      <c r="P93" s="29"/>
      <c r="Q93" s="27">
        <f t="shared" si="37"/>
        <v>92.753623188405797</v>
      </c>
      <c r="R93" s="27">
        <f t="shared" si="38"/>
        <v>47.826086956521742</v>
      </c>
      <c r="S93" s="28"/>
    </row>
    <row r="94" spans="1:19">
      <c r="A94" s="10" t="s">
        <v>32</v>
      </c>
      <c r="B94" s="24">
        <f t="shared" si="34"/>
        <v>328</v>
      </c>
      <c r="C94" s="29"/>
      <c r="D94" s="24">
        <f t="shared" si="39"/>
        <v>328</v>
      </c>
      <c r="E94" s="24">
        <f t="shared" si="40"/>
        <v>315</v>
      </c>
      <c r="F94" s="29">
        <v>13</v>
      </c>
      <c r="G94" s="29">
        <v>1</v>
      </c>
      <c r="H94" s="24">
        <f t="shared" si="35"/>
        <v>283</v>
      </c>
      <c r="I94" s="29">
        <v>50</v>
      </c>
      <c r="J94" s="29">
        <v>110</v>
      </c>
      <c r="K94" s="29">
        <v>107</v>
      </c>
      <c r="L94" s="29">
        <v>16</v>
      </c>
      <c r="M94" s="24">
        <f t="shared" si="36"/>
        <v>31</v>
      </c>
      <c r="N94" s="29">
        <v>29</v>
      </c>
      <c r="O94" s="29">
        <v>2</v>
      </c>
      <c r="P94" s="29"/>
      <c r="Q94" s="27">
        <f t="shared" si="37"/>
        <v>86.280487804878049</v>
      </c>
      <c r="R94" s="27">
        <f t="shared" si="38"/>
        <v>48.780487804878049</v>
      </c>
      <c r="S94" s="62" t="s">
        <v>93</v>
      </c>
    </row>
    <row r="95" spans="1:19">
      <c r="A95" s="10" t="s">
        <v>95</v>
      </c>
      <c r="B95" s="24">
        <f t="shared" si="34"/>
        <v>64</v>
      </c>
      <c r="C95" s="29"/>
      <c r="D95" s="24">
        <f t="shared" ref="D95" si="41">E95+F95</f>
        <v>64</v>
      </c>
      <c r="E95" s="24">
        <f t="shared" ref="E95" si="42">G95+H95+M95</f>
        <v>64</v>
      </c>
      <c r="F95" s="29"/>
      <c r="G95" s="29">
        <v>1</v>
      </c>
      <c r="H95" s="24">
        <f t="shared" si="35"/>
        <v>43</v>
      </c>
      <c r="I95" s="29"/>
      <c r="J95" s="29">
        <v>11</v>
      </c>
      <c r="K95" s="29">
        <v>23</v>
      </c>
      <c r="L95" s="29">
        <v>9</v>
      </c>
      <c r="M95" s="24">
        <f t="shared" si="36"/>
        <v>20</v>
      </c>
      <c r="N95" s="29">
        <v>12</v>
      </c>
      <c r="O95" s="29">
        <v>8</v>
      </c>
      <c r="P95" s="29"/>
      <c r="Q95" s="27">
        <f t="shared" ref="Q95" si="43">(H95/D95)*100</f>
        <v>67.1875</v>
      </c>
      <c r="R95" s="27">
        <f t="shared" ref="R95" si="44">((J95+I95)/D95)*100</f>
        <v>17.1875</v>
      </c>
      <c r="S95" s="62"/>
    </row>
    <row r="96" spans="1:19">
      <c r="A96" s="10" t="s">
        <v>33</v>
      </c>
      <c r="B96" s="24">
        <f t="shared" si="34"/>
        <v>58</v>
      </c>
      <c r="C96" s="29">
        <v>1</v>
      </c>
      <c r="D96" s="24">
        <f t="shared" si="39"/>
        <v>57</v>
      </c>
      <c r="E96" s="24">
        <f t="shared" si="40"/>
        <v>57</v>
      </c>
      <c r="F96" s="29"/>
      <c r="G96" s="29"/>
      <c r="H96" s="24">
        <f t="shared" si="35"/>
        <v>51</v>
      </c>
      <c r="I96" s="29">
        <v>3</v>
      </c>
      <c r="J96" s="29">
        <v>13</v>
      </c>
      <c r="K96" s="29">
        <v>30</v>
      </c>
      <c r="L96" s="29">
        <v>5</v>
      </c>
      <c r="M96" s="24">
        <f t="shared" si="36"/>
        <v>6</v>
      </c>
      <c r="N96" s="29">
        <v>6</v>
      </c>
      <c r="O96" s="29"/>
      <c r="P96" s="29"/>
      <c r="Q96" s="27">
        <f t="shared" si="37"/>
        <v>89.473684210526315</v>
      </c>
      <c r="R96" s="27">
        <f t="shared" si="38"/>
        <v>28.07017543859649</v>
      </c>
      <c r="S96" s="28"/>
    </row>
    <row r="97" spans="1:19" ht="21.75">
      <c r="A97" s="10" t="s">
        <v>53</v>
      </c>
      <c r="B97" s="24">
        <f t="shared" si="34"/>
        <v>62</v>
      </c>
      <c r="C97" s="29"/>
      <c r="D97" s="24">
        <f t="shared" si="39"/>
        <v>62</v>
      </c>
      <c r="E97" s="24">
        <f t="shared" si="40"/>
        <v>58</v>
      </c>
      <c r="F97" s="29">
        <v>4</v>
      </c>
      <c r="G97" s="29"/>
      <c r="H97" s="24">
        <f t="shared" si="35"/>
        <v>38</v>
      </c>
      <c r="I97" s="29">
        <v>2</v>
      </c>
      <c r="J97" s="29">
        <v>26</v>
      </c>
      <c r="K97" s="29">
        <v>10</v>
      </c>
      <c r="L97" s="29"/>
      <c r="M97" s="24">
        <f t="shared" si="36"/>
        <v>20</v>
      </c>
      <c r="N97" s="29">
        <v>11</v>
      </c>
      <c r="O97" s="29">
        <v>5</v>
      </c>
      <c r="P97" s="29">
        <v>4</v>
      </c>
      <c r="Q97" s="27">
        <f t="shared" si="37"/>
        <v>61.29032258064516</v>
      </c>
      <c r="R97" s="27">
        <f t="shared" si="38"/>
        <v>45.161290322580641</v>
      </c>
      <c r="S97" s="28"/>
    </row>
    <row r="98" spans="1:19">
      <c r="A98" s="10" t="s">
        <v>34</v>
      </c>
      <c r="B98" s="24">
        <f t="shared" si="34"/>
        <v>125</v>
      </c>
      <c r="C98" s="29"/>
      <c r="D98" s="24">
        <f t="shared" si="39"/>
        <v>125</v>
      </c>
      <c r="E98" s="24">
        <f t="shared" si="40"/>
        <v>125</v>
      </c>
      <c r="F98" s="29"/>
      <c r="G98" s="29"/>
      <c r="H98" s="24">
        <f t="shared" si="35"/>
        <v>58</v>
      </c>
      <c r="I98" s="29">
        <v>6</v>
      </c>
      <c r="J98" s="29">
        <v>6</v>
      </c>
      <c r="K98" s="29">
        <v>45</v>
      </c>
      <c r="L98" s="29">
        <v>1</v>
      </c>
      <c r="M98" s="24">
        <f t="shared" si="36"/>
        <v>67</v>
      </c>
      <c r="N98" s="29">
        <v>26</v>
      </c>
      <c r="O98" s="29">
        <v>19</v>
      </c>
      <c r="P98" s="29">
        <v>22</v>
      </c>
      <c r="Q98" s="27">
        <f t="shared" si="37"/>
        <v>46.400000000000006</v>
      </c>
      <c r="R98" s="27">
        <f t="shared" si="38"/>
        <v>9.6</v>
      </c>
      <c r="S98" s="62" t="s">
        <v>93</v>
      </c>
    </row>
    <row r="99" spans="1:19">
      <c r="A99" s="10" t="s">
        <v>35</v>
      </c>
      <c r="B99" s="24">
        <f t="shared" si="34"/>
        <v>107</v>
      </c>
      <c r="C99" s="29"/>
      <c r="D99" s="24">
        <f t="shared" si="39"/>
        <v>107</v>
      </c>
      <c r="E99" s="24">
        <f t="shared" si="40"/>
        <v>107</v>
      </c>
      <c r="F99" s="29"/>
      <c r="G99" s="29"/>
      <c r="H99" s="24">
        <f t="shared" si="35"/>
        <v>101</v>
      </c>
      <c r="I99" s="29">
        <v>8</v>
      </c>
      <c r="J99" s="29">
        <v>34</v>
      </c>
      <c r="K99" s="29">
        <v>23</v>
      </c>
      <c r="L99" s="29">
        <v>36</v>
      </c>
      <c r="M99" s="24">
        <f t="shared" si="36"/>
        <v>6</v>
      </c>
      <c r="N99" s="29">
        <v>2</v>
      </c>
      <c r="O99" s="29">
        <v>4</v>
      </c>
      <c r="P99" s="29"/>
      <c r="Q99" s="27">
        <f t="shared" si="37"/>
        <v>94.392523364485982</v>
      </c>
      <c r="R99" s="27">
        <f t="shared" si="38"/>
        <v>39.252336448598129</v>
      </c>
      <c r="S99" s="28"/>
    </row>
    <row r="100" spans="1:19" ht="21.75">
      <c r="A100" s="10" t="s">
        <v>36</v>
      </c>
      <c r="B100" s="24">
        <f t="shared" si="34"/>
        <v>44</v>
      </c>
      <c r="C100" s="29"/>
      <c r="D100" s="24">
        <f t="shared" si="39"/>
        <v>44</v>
      </c>
      <c r="E100" s="24">
        <f t="shared" si="40"/>
        <v>44</v>
      </c>
      <c r="F100" s="29"/>
      <c r="G100" s="29"/>
      <c r="H100" s="24">
        <f t="shared" si="35"/>
        <v>28</v>
      </c>
      <c r="I100" s="29">
        <v>4</v>
      </c>
      <c r="J100" s="29">
        <v>7</v>
      </c>
      <c r="K100" s="29">
        <v>16</v>
      </c>
      <c r="L100" s="29">
        <v>1</v>
      </c>
      <c r="M100" s="24">
        <f t="shared" si="36"/>
        <v>16</v>
      </c>
      <c r="N100" s="29">
        <v>6</v>
      </c>
      <c r="O100" s="29">
        <v>1</v>
      </c>
      <c r="P100" s="29">
        <v>9</v>
      </c>
      <c r="Q100" s="27">
        <f t="shared" si="37"/>
        <v>63.636363636363633</v>
      </c>
      <c r="R100" s="27">
        <f t="shared" si="38"/>
        <v>25</v>
      </c>
      <c r="S100" s="28"/>
    </row>
    <row r="101" spans="1:19">
      <c r="A101" s="10" t="s">
        <v>37</v>
      </c>
      <c r="B101" s="24">
        <f t="shared" si="34"/>
        <v>120</v>
      </c>
      <c r="C101" s="29"/>
      <c r="D101" s="24">
        <f t="shared" si="39"/>
        <v>120</v>
      </c>
      <c r="E101" s="24">
        <f t="shared" si="40"/>
        <v>119</v>
      </c>
      <c r="F101" s="29">
        <v>1</v>
      </c>
      <c r="G101" s="29"/>
      <c r="H101" s="24">
        <f t="shared" si="35"/>
        <v>99</v>
      </c>
      <c r="I101" s="29">
        <v>10</v>
      </c>
      <c r="J101" s="29">
        <v>27</v>
      </c>
      <c r="K101" s="29">
        <v>47</v>
      </c>
      <c r="L101" s="29">
        <v>15</v>
      </c>
      <c r="M101" s="24">
        <f t="shared" si="36"/>
        <v>20</v>
      </c>
      <c r="N101" s="29">
        <v>7</v>
      </c>
      <c r="O101" s="29">
        <v>6</v>
      </c>
      <c r="P101" s="29">
        <v>7</v>
      </c>
      <c r="Q101" s="27">
        <f t="shared" si="37"/>
        <v>82.5</v>
      </c>
      <c r="R101" s="27">
        <f t="shared" si="38"/>
        <v>30.833333333333336</v>
      </c>
      <c r="S101" s="28"/>
    </row>
    <row r="102" spans="1:19">
      <c r="A102" s="10" t="s">
        <v>38</v>
      </c>
      <c r="B102" s="24">
        <f t="shared" si="34"/>
        <v>109</v>
      </c>
      <c r="C102" s="29"/>
      <c r="D102" s="24">
        <f t="shared" si="39"/>
        <v>109</v>
      </c>
      <c r="E102" s="24">
        <f t="shared" si="40"/>
        <v>109</v>
      </c>
      <c r="F102" s="29"/>
      <c r="G102" s="29"/>
      <c r="H102" s="24">
        <f t="shared" si="35"/>
        <v>92</v>
      </c>
      <c r="I102" s="29">
        <v>6</v>
      </c>
      <c r="J102" s="29">
        <v>24</v>
      </c>
      <c r="K102" s="29">
        <v>60</v>
      </c>
      <c r="L102" s="29">
        <v>2</v>
      </c>
      <c r="M102" s="24">
        <f t="shared" si="36"/>
        <v>17</v>
      </c>
      <c r="N102" s="29">
        <v>5</v>
      </c>
      <c r="O102" s="29">
        <v>10</v>
      </c>
      <c r="P102" s="29">
        <v>2</v>
      </c>
      <c r="Q102" s="27">
        <f t="shared" si="37"/>
        <v>84.403669724770651</v>
      </c>
      <c r="R102" s="27">
        <f t="shared" si="38"/>
        <v>27.522935779816514</v>
      </c>
      <c r="S102" s="28"/>
    </row>
    <row r="103" spans="1:19">
      <c r="A103" s="10" t="s">
        <v>39</v>
      </c>
      <c r="B103" s="24">
        <f t="shared" si="34"/>
        <v>49</v>
      </c>
      <c r="C103" s="29">
        <v>1</v>
      </c>
      <c r="D103" s="24">
        <f t="shared" si="39"/>
        <v>48</v>
      </c>
      <c r="E103" s="24">
        <f t="shared" si="40"/>
        <v>48</v>
      </c>
      <c r="F103" s="29"/>
      <c r="G103" s="29"/>
      <c r="H103" s="24">
        <f t="shared" si="35"/>
        <v>48</v>
      </c>
      <c r="I103" s="29">
        <v>2</v>
      </c>
      <c r="J103" s="29">
        <v>18</v>
      </c>
      <c r="K103" s="29">
        <v>24</v>
      </c>
      <c r="L103" s="29">
        <v>4</v>
      </c>
      <c r="M103" s="24">
        <f t="shared" si="36"/>
        <v>0</v>
      </c>
      <c r="N103" s="29"/>
      <c r="O103" s="29"/>
      <c r="P103" s="29"/>
      <c r="Q103" s="27">
        <f t="shared" si="37"/>
        <v>100</v>
      </c>
      <c r="R103" s="27">
        <f t="shared" si="38"/>
        <v>41.666666666666671</v>
      </c>
      <c r="S103" s="28"/>
    </row>
    <row r="104" spans="1:19">
      <c r="A104" s="10" t="s">
        <v>40</v>
      </c>
      <c r="B104" s="24">
        <f t="shared" si="34"/>
        <v>164</v>
      </c>
      <c r="C104" s="29"/>
      <c r="D104" s="24">
        <f t="shared" si="39"/>
        <v>164</v>
      </c>
      <c r="E104" s="24">
        <f t="shared" si="40"/>
        <v>164</v>
      </c>
      <c r="F104" s="29"/>
      <c r="G104" s="29"/>
      <c r="H104" s="24">
        <f t="shared" si="35"/>
        <v>133</v>
      </c>
      <c r="I104" s="29">
        <v>16</v>
      </c>
      <c r="J104" s="29">
        <v>33</v>
      </c>
      <c r="K104" s="29">
        <v>70</v>
      </c>
      <c r="L104" s="29">
        <v>14</v>
      </c>
      <c r="M104" s="24">
        <f t="shared" si="36"/>
        <v>31</v>
      </c>
      <c r="N104" s="29">
        <v>13</v>
      </c>
      <c r="O104" s="29">
        <v>8</v>
      </c>
      <c r="P104" s="29">
        <v>10</v>
      </c>
      <c r="Q104" s="27">
        <f t="shared" si="37"/>
        <v>81.097560975609767</v>
      </c>
      <c r="R104" s="27">
        <f t="shared" si="38"/>
        <v>29.878048780487802</v>
      </c>
      <c r="S104" s="28"/>
    </row>
    <row r="105" spans="1:19">
      <c r="A105" s="10" t="s">
        <v>51</v>
      </c>
      <c r="B105" s="24">
        <f t="shared" si="34"/>
        <v>189</v>
      </c>
      <c r="C105" s="29">
        <v>2</v>
      </c>
      <c r="D105" s="24">
        <f t="shared" si="39"/>
        <v>187</v>
      </c>
      <c r="E105" s="24">
        <f t="shared" si="40"/>
        <v>187</v>
      </c>
      <c r="F105" s="29"/>
      <c r="G105" s="29">
        <v>2</v>
      </c>
      <c r="H105" s="24">
        <f t="shared" si="35"/>
        <v>182</v>
      </c>
      <c r="I105" s="29">
        <v>5</v>
      </c>
      <c r="J105" s="29">
        <v>37</v>
      </c>
      <c r="K105" s="29">
        <v>122</v>
      </c>
      <c r="L105" s="29">
        <v>18</v>
      </c>
      <c r="M105" s="24">
        <f t="shared" si="36"/>
        <v>3</v>
      </c>
      <c r="N105" s="29">
        <v>1</v>
      </c>
      <c r="O105" s="29">
        <v>2</v>
      </c>
      <c r="P105" s="29"/>
      <c r="Q105" s="27">
        <f t="shared" si="37"/>
        <v>97.326203208556151</v>
      </c>
      <c r="R105" s="27">
        <f t="shared" si="38"/>
        <v>22.459893048128343</v>
      </c>
      <c r="S105" s="28"/>
    </row>
    <row r="106" spans="1:19">
      <c r="A106" s="10" t="s">
        <v>78</v>
      </c>
      <c r="B106" s="24">
        <f t="shared" si="34"/>
        <v>13</v>
      </c>
      <c r="C106" s="29"/>
      <c r="D106" s="24">
        <f t="shared" si="39"/>
        <v>13</v>
      </c>
      <c r="E106" s="24">
        <f t="shared" si="40"/>
        <v>13</v>
      </c>
      <c r="F106" s="29"/>
      <c r="G106" s="29"/>
      <c r="H106" s="24">
        <f t="shared" si="35"/>
        <v>13</v>
      </c>
      <c r="I106" s="29">
        <v>5</v>
      </c>
      <c r="J106" s="29">
        <v>2</v>
      </c>
      <c r="K106" s="29">
        <v>6</v>
      </c>
      <c r="L106" s="29"/>
      <c r="M106" s="24">
        <f t="shared" si="36"/>
        <v>0</v>
      </c>
      <c r="N106" s="29"/>
      <c r="O106" s="29"/>
      <c r="P106" s="29"/>
      <c r="Q106" s="27">
        <f t="shared" si="37"/>
        <v>100</v>
      </c>
      <c r="R106" s="27">
        <f t="shared" si="38"/>
        <v>53.846153846153847</v>
      </c>
      <c r="S106" s="28"/>
    </row>
    <row r="107" spans="1:19">
      <c r="A107" s="31" t="s">
        <v>41</v>
      </c>
      <c r="B107" s="32">
        <f t="shared" si="34"/>
        <v>2097</v>
      </c>
      <c r="C107" s="33">
        <f>SUM(C84:C106)</f>
        <v>5</v>
      </c>
      <c r="D107" s="33">
        <f>E107+F107</f>
        <v>2092</v>
      </c>
      <c r="E107" s="33">
        <f>G107+H107+M107</f>
        <v>2074</v>
      </c>
      <c r="F107" s="33">
        <f>SUM(F84:F106)</f>
        <v>18</v>
      </c>
      <c r="G107" s="33">
        <f>SUM(G84:G106)</f>
        <v>27</v>
      </c>
      <c r="H107" s="33">
        <f>I107+J107+K107+L107</f>
        <v>1760</v>
      </c>
      <c r="I107" s="33">
        <f>SUM(I84:I106)</f>
        <v>160</v>
      </c>
      <c r="J107" s="33">
        <f>SUM(J84:J106)</f>
        <v>513</v>
      </c>
      <c r="K107" s="33">
        <f>SUM(K84:K106)</f>
        <v>857</v>
      </c>
      <c r="L107" s="33">
        <f>SUM(L84:L106)</f>
        <v>230</v>
      </c>
      <c r="M107" s="33">
        <f>N107+O107+P107</f>
        <v>287</v>
      </c>
      <c r="N107" s="33">
        <f>SUM(N84:N106)</f>
        <v>148</v>
      </c>
      <c r="O107" s="33">
        <f>SUM(O84:O106)</f>
        <v>71</v>
      </c>
      <c r="P107" s="33">
        <f>SUM(P84:P106)</f>
        <v>68</v>
      </c>
      <c r="Q107" s="34">
        <f t="shared" si="37"/>
        <v>84.130019120458883</v>
      </c>
      <c r="R107" s="34">
        <f t="shared" si="38"/>
        <v>32.170172084130016</v>
      </c>
      <c r="S107" s="30"/>
    </row>
    <row r="108" spans="1:19">
      <c r="A108" s="35" t="s">
        <v>42</v>
      </c>
      <c r="B108" s="36"/>
      <c r="C108" s="36"/>
      <c r="D108" s="37">
        <f>(D107/B107)*100</f>
        <v>99.761564139246545</v>
      </c>
      <c r="E108" s="37">
        <f>(E107/D107)*100</f>
        <v>99.139579349904395</v>
      </c>
      <c r="F108" s="37">
        <f>(F107/D107)*100</f>
        <v>0.86042065009560231</v>
      </c>
      <c r="G108" s="37">
        <f>(G107/D107)*100</f>
        <v>1.2906309751434035</v>
      </c>
      <c r="H108" s="37">
        <f>(H107/D107)*100</f>
        <v>84.130019120458883</v>
      </c>
      <c r="I108" s="37">
        <f>(I107/D107)*100</f>
        <v>7.6481835564053542</v>
      </c>
      <c r="J108" s="37">
        <f>(J107/D107)*100</f>
        <v>24.521988527724663</v>
      </c>
      <c r="K108" s="37">
        <f>(K107/D107)*100</f>
        <v>40.96558317399618</v>
      </c>
      <c r="L108" s="37">
        <f>(L107/D107)*100</f>
        <v>10.994263862332696</v>
      </c>
      <c r="M108" s="37">
        <f>(M107/D107)*100</f>
        <v>13.718929254302104</v>
      </c>
      <c r="N108" s="37">
        <f>(N107/D107)*100</f>
        <v>7.0745697896749515</v>
      </c>
      <c r="O108" s="37">
        <f>(O107/D107)*100</f>
        <v>3.3938814531548753</v>
      </c>
      <c r="P108" s="37">
        <f>(P107/D107)*100</f>
        <v>3.2504780114722758</v>
      </c>
      <c r="Q108" s="38"/>
      <c r="R108" s="38"/>
      <c r="S108" s="28"/>
    </row>
    <row r="109" spans="1:19">
      <c r="A109" s="100" t="s">
        <v>89</v>
      </c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</row>
    <row r="110" spans="1:1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>
      <c r="A112" s="91" t="s">
        <v>0</v>
      </c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</row>
    <row r="113" spans="1:19">
      <c r="A113" s="91" t="s">
        <v>80</v>
      </c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</row>
    <row r="114" spans="1:19">
      <c r="A114" s="90" t="s">
        <v>100</v>
      </c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</row>
    <row r="115" spans="1:19">
      <c r="A115" s="2"/>
      <c r="B115" s="2"/>
      <c r="C115" s="3"/>
      <c r="D115" s="3"/>
      <c r="E115" s="79" t="s">
        <v>99</v>
      </c>
      <c r="F115" s="79"/>
      <c r="G115" s="79"/>
      <c r="H115" s="79"/>
      <c r="I115" s="79"/>
      <c r="J115" s="79"/>
      <c r="K115" s="79"/>
      <c r="L115" s="79"/>
      <c r="M115" s="79"/>
      <c r="N115" s="2"/>
      <c r="O115" s="2"/>
      <c r="P115" s="2"/>
      <c r="Q115" s="2"/>
      <c r="R115" s="2"/>
      <c r="S115" s="2"/>
    </row>
    <row r="116" spans="1:19">
      <c r="A116" s="2"/>
      <c r="B116" s="2"/>
      <c r="C116" s="88" t="s">
        <v>46</v>
      </c>
      <c r="D116" s="88"/>
      <c r="E116" s="3"/>
      <c r="F116" s="20"/>
      <c r="G116" s="20"/>
      <c r="H116" s="20"/>
      <c r="I116" s="20"/>
      <c r="J116" s="20"/>
      <c r="K116" s="20"/>
      <c r="L116" s="20"/>
      <c r="M116" s="20"/>
      <c r="N116" s="20"/>
      <c r="O116" s="95" t="s">
        <v>59</v>
      </c>
      <c r="P116" s="79"/>
      <c r="Q116" s="79"/>
      <c r="R116" s="79"/>
      <c r="S116" s="79"/>
    </row>
    <row r="117" spans="1:19">
      <c r="A117" s="80" t="s">
        <v>3</v>
      </c>
      <c r="B117" s="80" t="s">
        <v>4</v>
      </c>
      <c r="C117" s="80" t="s">
        <v>5</v>
      </c>
      <c r="D117" s="80" t="s">
        <v>6</v>
      </c>
      <c r="E117" s="80" t="s">
        <v>7</v>
      </c>
      <c r="F117" s="84" t="s">
        <v>8</v>
      </c>
      <c r="G117" s="92" t="s">
        <v>9</v>
      </c>
      <c r="H117" s="80" t="s">
        <v>10</v>
      </c>
      <c r="I117" s="80"/>
      <c r="J117" s="80"/>
      <c r="K117" s="80"/>
      <c r="L117" s="80"/>
      <c r="M117" s="85" t="s">
        <v>11</v>
      </c>
      <c r="N117" s="86"/>
      <c r="O117" s="86"/>
      <c r="P117" s="87"/>
      <c r="Q117" s="80" t="s">
        <v>12</v>
      </c>
      <c r="R117" s="80" t="s">
        <v>13</v>
      </c>
      <c r="S117" s="83" t="s">
        <v>14</v>
      </c>
    </row>
    <row r="118" spans="1:19" ht="40.5" customHeight="1">
      <c r="A118" s="80"/>
      <c r="B118" s="82"/>
      <c r="C118" s="80"/>
      <c r="D118" s="80"/>
      <c r="E118" s="80"/>
      <c r="F118" s="84"/>
      <c r="G118" s="93"/>
      <c r="H118" s="4" t="s">
        <v>15</v>
      </c>
      <c r="I118" s="4" t="s">
        <v>16</v>
      </c>
      <c r="J118" s="4" t="s">
        <v>17</v>
      </c>
      <c r="K118" s="4" t="s">
        <v>18</v>
      </c>
      <c r="L118" s="4" t="s">
        <v>19</v>
      </c>
      <c r="M118" s="4" t="s">
        <v>20</v>
      </c>
      <c r="N118" s="4" t="s">
        <v>21</v>
      </c>
      <c r="O118" s="4" t="s">
        <v>22</v>
      </c>
      <c r="P118" s="4" t="s">
        <v>23</v>
      </c>
      <c r="Q118" s="81"/>
      <c r="R118" s="82"/>
      <c r="S118" s="83"/>
    </row>
    <row r="119" spans="1:19">
      <c r="A119" s="21">
        <v>1</v>
      </c>
      <c r="B119" s="22">
        <v>2</v>
      </c>
      <c r="C119" s="21">
        <v>3</v>
      </c>
      <c r="D119" s="21">
        <v>4</v>
      </c>
      <c r="E119" s="21">
        <v>5</v>
      </c>
      <c r="F119" s="21">
        <v>6</v>
      </c>
      <c r="G119" s="21">
        <v>7</v>
      </c>
      <c r="H119" s="21">
        <v>8</v>
      </c>
      <c r="I119" s="21">
        <v>9</v>
      </c>
      <c r="J119" s="21">
        <v>10</v>
      </c>
      <c r="K119" s="21">
        <v>11</v>
      </c>
      <c r="L119" s="21">
        <v>12</v>
      </c>
      <c r="M119" s="21">
        <v>13</v>
      </c>
      <c r="N119" s="21">
        <v>14</v>
      </c>
      <c r="O119" s="21">
        <v>15</v>
      </c>
      <c r="P119" s="21">
        <v>16</v>
      </c>
      <c r="Q119" s="21">
        <v>17</v>
      </c>
      <c r="R119" s="22">
        <v>18</v>
      </c>
      <c r="S119" s="23">
        <v>19</v>
      </c>
    </row>
    <row r="120" spans="1:19">
      <c r="A120" s="5" t="s">
        <v>24</v>
      </c>
      <c r="B120" s="24">
        <f>C120+D120</f>
        <v>69</v>
      </c>
      <c r="C120" s="25"/>
      <c r="D120" s="24">
        <f>E120+F120</f>
        <v>69</v>
      </c>
      <c r="E120" s="24">
        <f>G120+H120+M120</f>
        <v>69</v>
      </c>
      <c r="F120" s="26"/>
      <c r="G120" s="26"/>
      <c r="H120" s="24">
        <f>SUM(I120:L120)</f>
        <v>69</v>
      </c>
      <c r="I120" s="26">
        <v>3</v>
      </c>
      <c r="J120" s="26">
        <v>31</v>
      </c>
      <c r="K120" s="26">
        <v>30</v>
      </c>
      <c r="L120" s="26">
        <v>5</v>
      </c>
      <c r="M120" s="24">
        <f>N120+O120+P120</f>
        <v>0</v>
      </c>
      <c r="N120" s="26"/>
      <c r="O120" s="26"/>
      <c r="P120" s="26"/>
      <c r="Q120" s="27">
        <f t="shared" ref="Q120:Q143" si="45">(H120/D120)*100</f>
        <v>100</v>
      </c>
      <c r="R120" s="27">
        <f t="shared" ref="R120:R143" si="46">((J120+I120)/D120)*100</f>
        <v>49.275362318840585</v>
      </c>
      <c r="S120" s="28"/>
    </row>
    <row r="121" spans="1:19">
      <c r="A121" s="10" t="s">
        <v>25</v>
      </c>
      <c r="B121" s="24">
        <f t="shared" ref="B121:B143" si="47">C121+D121</f>
        <v>66</v>
      </c>
      <c r="C121" s="29"/>
      <c r="D121" s="24">
        <f t="shared" ref="D121:D142" si="48">E121+F121</f>
        <v>66</v>
      </c>
      <c r="E121" s="24">
        <f t="shared" ref="E121:E142" si="49">G121+H121+M121</f>
        <v>66</v>
      </c>
      <c r="F121" s="29"/>
      <c r="G121" s="29"/>
      <c r="H121" s="24">
        <f>SUM(I121:L121)</f>
        <v>66</v>
      </c>
      <c r="I121" s="29">
        <v>11</v>
      </c>
      <c r="J121" s="29">
        <v>20</v>
      </c>
      <c r="K121" s="29">
        <v>17</v>
      </c>
      <c r="L121" s="29">
        <v>18</v>
      </c>
      <c r="M121" s="24">
        <f t="shared" ref="M121:M143" si="50">N121+O121+P121</f>
        <v>0</v>
      </c>
      <c r="N121" s="29"/>
      <c r="O121" s="29"/>
      <c r="P121" s="29"/>
      <c r="Q121" s="27">
        <f t="shared" si="45"/>
        <v>100</v>
      </c>
      <c r="R121" s="27">
        <f t="shared" si="46"/>
        <v>46.969696969696969</v>
      </c>
      <c r="S121" s="28"/>
    </row>
    <row r="122" spans="1:19">
      <c r="A122" s="10" t="s">
        <v>26</v>
      </c>
      <c r="B122" s="24">
        <f t="shared" si="47"/>
        <v>41</v>
      </c>
      <c r="C122" s="29"/>
      <c r="D122" s="24">
        <f t="shared" si="48"/>
        <v>41</v>
      </c>
      <c r="E122" s="24">
        <f t="shared" si="49"/>
        <v>41</v>
      </c>
      <c r="F122" s="29"/>
      <c r="G122" s="29"/>
      <c r="H122" s="24">
        <f t="shared" ref="H122:H142" si="51">SUM(I122:L122)</f>
        <v>39</v>
      </c>
      <c r="I122" s="29">
        <v>6</v>
      </c>
      <c r="J122" s="29">
        <v>11</v>
      </c>
      <c r="K122" s="29">
        <v>22</v>
      </c>
      <c r="L122" s="29"/>
      <c r="M122" s="24">
        <f t="shared" si="50"/>
        <v>2</v>
      </c>
      <c r="N122" s="29"/>
      <c r="O122" s="29"/>
      <c r="P122" s="29">
        <v>2</v>
      </c>
      <c r="Q122" s="27">
        <f t="shared" si="45"/>
        <v>95.121951219512198</v>
      </c>
      <c r="R122" s="27">
        <f t="shared" si="46"/>
        <v>41.463414634146339</v>
      </c>
      <c r="S122" s="28"/>
    </row>
    <row r="123" spans="1:19">
      <c r="A123" s="10" t="s">
        <v>52</v>
      </c>
      <c r="B123" s="24">
        <f t="shared" si="47"/>
        <v>87</v>
      </c>
      <c r="C123" s="29"/>
      <c r="D123" s="24">
        <f t="shared" si="48"/>
        <v>87</v>
      </c>
      <c r="E123" s="24">
        <f t="shared" si="49"/>
        <v>87</v>
      </c>
      <c r="F123" s="29"/>
      <c r="G123" s="29"/>
      <c r="H123" s="24">
        <f t="shared" si="51"/>
        <v>52</v>
      </c>
      <c r="I123" s="29">
        <v>5</v>
      </c>
      <c r="J123" s="29">
        <v>22</v>
      </c>
      <c r="K123" s="29">
        <v>23</v>
      </c>
      <c r="L123" s="29">
        <v>2</v>
      </c>
      <c r="M123" s="24">
        <f t="shared" si="50"/>
        <v>35</v>
      </c>
      <c r="N123" s="29">
        <v>14</v>
      </c>
      <c r="O123" s="29">
        <v>10</v>
      </c>
      <c r="P123" s="29">
        <v>11</v>
      </c>
      <c r="Q123" s="27">
        <f t="shared" si="45"/>
        <v>59.770114942528743</v>
      </c>
      <c r="R123" s="27">
        <f t="shared" si="46"/>
        <v>31.03448275862069</v>
      </c>
      <c r="S123" s="28"/>
    </row>
    <row r="124" spans="1:19">
      <c r="A124" s="10" t="s">
        <v>27</v>
      </c>
      <c r="B124" s="24">
        <f t="shared" si="47"/>
        <v>59</v>
      </c>
      <c r="C124" s="29"/>
      <c r="D124" s="24">
        <f t="shared" si="48"/>
        <v>59</v>
      </c>
      <c r="E124" s="24">
        <f t="shared" si="49"/>
        <v>59</v>
      </c>
      <c r="F124" s="29"/>
      <c r="G124" s="29"/>
      <c r="H124" s="24">
        <f t="shared" si="51"/>
        <v>59</v>
      </c>
      <c r="I124" s="29">
        <v>10</v>
      </c>
      <c r="J124" s="29">
        <v>11</v>
      </c>
      <c r="K124" s="29">
        <v>37</v>
      </c>
      <c r="L124" s="29">
        <v>1</v>
      </c>
      <c r="M124" s="24">
        <f t="shared" si="50"/>
        <v>0</v>
      </c>
      <c r="N124" s="29"/>
      <c r="O124" s="29"/>
      <c r="P124" s="29"/>
      <c r="Q124" s="27">
        <f t="shared" si="45"/>
        <v>100</v>
      </c>
      <c r="R124" s="27">
        <f t="shared" si="46"/>
        <v>35.593220338983052</v>
      </c>
      <c r="S124" s="28"/>
    </row>
    <row r="125" spans="1:19">
      <c r="A125" s="10" t="s">
        <v>28</v>
      </c>
      <c r="B125" s="24">
        <f t="shared" si="47"/>
        <v>94</v>
      </c>
      <c r="C125" s="29"/>
      <c r="D125" s="24">
        <f t="shared" si="48"/>
        <v>94</v>
      </c>
      <c r="E125" s="24">
        <f t="shared" si="49"/>
        <v>94</v>
      </c>
      <c r="F125" s="29"/>
      <c r="G125" s="29"/>
      <c r="H125" s="24">
        <f t="shared" si="51"/>
        <v>87</v>
      </c>
      <c r="I125" s="29">
        <v>4</v>
      </c>
      <c r="J125" s="29">
        <v>30</v>
      </c>
      <c r="K125" s="29">
        <v>34</v>
      </c>
      <c r="L125" s="29">
        <v>19</v>
      </c>
      <c r="M125" s="24">
        <f t="shared" si="50"/>
        <v>7</v>
      </c>
      <c r="N125" s="29"/>
      <c r="O125" s="29"/>
      <c r="P125" s="29">
        <v>7</v>
      </c>
      <c r="Q125" s="27">
        <f t="shared" si="45"/>
        <v>92.553191489361694</v>
      </c>
      <c r="R125" s="27">
        <f t="shared" si="46"/>
        <v>36.170212765957451</v>
      </c>
      <c r="S125" s="28"/>
    </row>
    <row r="126" spans="1:19">
      <c r="A126" s="10" t="s">
        <v>50</v>
      </c>
      <c r="B126" s="24">
        <f t="shared" si="47"/>
        <v>59</v>
      </c>
      <c r="C126" s="29"/>
      <c r="D126" s="24">
        <f t="shared" si="48"/>
        <v>59</v>
      </c>
      <c r="E126" s="24">
        <f t="shared" si="49"/>
        <v>59</v>
      </c>
      <c r="F126" s="29"/>
      <c r="G126" s="29">
        <v>8</v>
      </c>
      <c r="H126" s="24">
        <f t="shared" si="51"/>
        <v>45</v>
      </c>
      <c r="I126" s="29">
        <v>5</v>
      </c>
      <c r="J126" s="29">
        <v>12</v>
      </c>
      <c r="K126" s="29">
        <v>28</v>
      </c>
      <c r="L126" s="29"/>
      <c r="M126" s="24">
        <f t="shared" si="50"/>
        <v>6</v>
      </c>
      <c r="N126" s="29">
        <v>6</v>
      </c>
      <c r="O126" s="29"/>
      <c r="P126" s="29"/>
      <c r="Q126" s="27">
        <f t="shared" si="45"/>
        <v>76.271186440677965</v>
      </c>
      <c r="R126" s="27">
        <f t="shared" si="46"/>
        <v>28.8135593220339</v>
      </c>
      <c r="S126" s="28"/>
    </row>
    <row r="127" spans="1:19">
      <c r="A127" s="10" t="s">
        <v>29</v>
      </c>
      <c r="B127" s="24">
        <f t="shared" si="47"/>
        <v>78</v>
      </c>
      <c r="C127" s="29"/>
      <c r="D127" s="24">
        <f t="shared" si="48"/>
        <v>78</v>
      </c>
      <c r="E127" s="24">
        <f t="shared" si="49"/>
        <v>78</v>
      </c>
      <c r="F127" s="29"/>
      <c r="G127" s="29"/>
      <c r="H127" s="24">
        <f t="shared" si="51"/>
        <v>47</v>
      </c>
      <c r="I127" s="29">
        <v>5</v>
      </c>
      <c r="J127" s="29">
        <v>7</v>
      </c>
      <c r="K127" s="29">
        <v>22</v>
      </c>
      <c r="L127" s="29">
        <v>13</v>
      </c>
      <c r="M127" s="24">
        <f t="shared" si="50"/>
        <v>31</v>
      </c>
      <c r="N127" s="29">
        <v>15</v>
      </c>
      <c r="O127" s="29">
        <v>10</v>
      </c>
      <c r="P127" s="29">
        <v>6</v>
      </c>
      <c r="Q127" s="27">
        <f>(H127/D127)*100</f>
        <v>60.256410256410255</v>
      </c>
      <c r="R127" s="27">
        <f>((J127+I127)/D127)*100</f>
        <v>15.384615384615385</v>
      </c>
      <c r="S127" s="28"/>
    </row>
    <row r="128" spans="1:19">
      <c r="A128" s="10" t="s">
        <v>30</v>
      </c>
      <c r="B128" s="24">
        <f t="shared" si="47"/>
        <v>45</v>
      </c>
      <c r="C128" s="29"/>
      <c r="D128" s="24">
        <f t="shared" si="48"/>
        <v>45</v>
      </c>
      <c r="E128" s="24">
        <f t="shared" si="49"/>
        <v>45</v>
      </c>
      <c r="F128" s="29"/>
      <c r="G128" s="29"/>
      <c r="H128" s="24">
        <f t="shared" si="51"/>
        <v>45</v>
      </c>
      <c r="I128" s="29">
        <v>3</v>
      </c>
      <c r="J128" s="29">
        <v>17</v>
      </c>
      <c r="K128" s="29">
        <v>22</v>
      </c>
      <c r="L128" s="29">
        <v>3</v>
      </c>
      <c r="M128" s="24">
        <f t="shared" si="50"/>
        <v>0</v>
      </c>
      <c r="N128" s="29"/>
      <c r="O128" s="29"/>
      <c r="P128" s="29"/>
      <c r="Q128" s="27">
        <f t="shared" si="45"/>
        <v>100</v>
      </c>
      <c r="R128" s="27">
        <f t="shared" si="46"/>
        <v>44.444444444444443</v>
      </c>
      <c r="S128" s="28"/>
    </row>
    <row r="129" spans="1:20">
      <c r="A129" s="10" t="s">
        <v>31</v>
      </c>
      <c r="B129" s="24">
        <f t="shared" si="47"/>
        <v>72</v>
      </c>
      <c r="C129" s="29"/>
      <c r="D129" s="24">
        <f t="shared" si="48"/>
        <v>72</v>
      </c>
      <c r="E129" s="24">
        <f t="shared" si="49"/>
        <v>68</v>
      </c>
      <c r="F129" s="29">
        <v>4</v>
      </c>
      <c r="G129" s="29"/>
      <c r="H129" s="24">
        <f t="shared" si="51"/>
        <v>67</v>
      </c>
      <c r="I129" s="29">
        <v>8</v>
      </c>
      <c r="J129" s="29">
        <v>24</v>
      </c>
      <c r="K129" s="29">
        <v>22</v>
      </c>
      <c r="L129" s="29">
        <v>13</v>
      </c>
      <c r="M129" s="24">
        <f t="shared" si="50"/>
        <v>1</v>
      </c>
      <c r="N129" s="29"/>
      <c r="O129" s="29">
        <v>1</v>
      </c>
      <c r="P129" s="29"/>
      <c r="Q129" s="27">
        <f t="shared" si="45"/>
        <v>93.055555555555557</v>
      </c>
      <c r="R129" s="27">
        <f t="shared" si="46"/>
        <v>44.444444444444443</v>
      </c>
      <c r="S129" s="28"/>
    </row>
    <row r="130" spans="1:20">
      <c r="A130" s="10" t="s">
        <v>32</v>
      </c>
      <c r="B130" s="24">
        <f>C130+D130</f>
        <v>251</v>
      </c>
      <c r="C130" s="29"/>
      <c r="D130" s="24">
        <f t="shared" si="48"/>
        <v>251</v>
      </c>
      <c r="E130" s="24">
        <f t="shared" si="49"/>
        <v>229</v>
      </c>
      <c r="F130" s="29">
        <v>22</v>
      </c>
      <c r="G130" s="29"/>
      <c r="H130" s="24">
        <f t="shared" si="51"/>
        <v>205</v>
      </c>
      <c r="I130" s="29">
        <v>14</v>
      </c>
      <c r="J130" s="29">
        <v>68</v>
      </c>
      <c r="K130" s="29">
        <v>65</v>
      </c>
      <c r="L130" s="29">
        <v>58</v>
      </c>
      <c r="M130" s="24">
        <f t="shared" si="50"/>
        <v>24</v>
      </c>
      <c r="N130" s="29">
        <v>24</v>
      </c>
      <c r="O130" s="29"/>
      <c r="P130" s="29"/>
      <c r="Q130" s="27">
        <f t="shared" si="45"/>
        <v>81.673306772908376</v>
      </c>
      <c r="R130" s="27">
        <f t="shared" si="46"/>
        <v>32.669322709163346</v>
      </c>
      <c r="S130" s="62" t="s">
        <v>93</v>
      </c>
      <c r="T130" s="63"/>
    </row>
    <row r="131" spans="1:20">
      <c r="A131" s="10" t="s">
        <v>95</v>
      </c>
      <c r="B131" s="24">
        <f>C131+D131</f>
        <v>97</v>
      </c>
      <c r="C131" s="29"/>
      <c r="D131" s="24">
        <f t="shared" ref="D131" si="52">E131+F131</f>
        <v>97</v>
      </c>
      <c r="E131" s="24">
        <f t="shared" ref="E131" si="53">G131+H131+M131</f>
        <v>97</v>
      </c>
      <c r="F131" s="29"/>
      <c r="G131" s="29"/>
      <c r="H131" s="24">
        <f t="shared" si="51"/>
        <v>82</v>
      </c>
      <c r="I131" s="29">
        <v>5</v>
      </c>
      <c r="J131" s="29">
        <v>31</v>
      </c>
      <c r="K131" s="29"/>
      <c r="L131" s="29">
        <v>46</v>
      </c>
      <c r="M131" s="24">
        <f t="shared" si="50"/>
        <v>15</v>
      </c>
      <c r="N131" s="29">
        <v>15</v>
      </c>
      <c r="O131" s="29"/>
      <c r="P131" s="29"/>
      <c r="Q131" s="27">
        <f t="shared" ref="Q131" si="54">(H131/D131)*100</f>
        <v>84.536082474226802</v>
      </c>
      <c r="R131" s="27">
        <f t="shared" ref="R131" si="55">((J131+I131)/D131)*100</f>
        <v>37.113402061855673</v>
      </c>
      <c r="S131" s="62"/>
      <c r="T131" s="63"/>
    </row>
    <row r="132" spans="1:20" s="46" customFormat="1" ht="15.75" customHeight="1">
      <c r="A132" s="47" t="s">
        <v>33</v>
      </c>
      <c r="B132" s="24">
        <f t="shared" si="47"/>
        <v>29</v>
      </c>
      <c r="C132" s="29"/>
      <c r="D132" s="24">
        <f t="shared" si="48"/>
        <v>29</v>
      </c>
      <c r="E132" s="24">
        <f t="shared" si="49"/>
        <v>29</v>
      </c>
      <c r="F132" s="29"/>
      <c r="G132" s="29"/>
      <c r="H132" s="24">
        <f t="shared" si="51"/>
        <v>25</v>
      </c>
      <c r="I132" s="29">
        <v>6</v>
      </c>
      <c r="J132" s="29">
        <v>5</v>
      </c>
      <c r="K132" s="29">
        <v>13</v>
      </c>
      <c r="L132" s="29">
        <v>1</v>
      </c>
      <c r="M132" s="24">
        <f t="shared" si="50"/>
        <v>4</v>
      </c>
      <c r="N132" s="29">
        <v>4</v>
      </c>
      <c r="O132" s="29"/>
      <c r="P132" s="29"/>
      <c r="Q132" s="27">
        <f t="shared" si="45"/>
        <v>86.206896551724128</v>
      </c>
      <c r="R132" s="27">
        <f t="shared" si="46"/>
        <v>37.931034482758619</v>
      </c>
      <c r="S132" s="64"/>
      <c r="T132" s="65"/>
    </row>
    <row r="133" spans="1:20" ht="22.5" customHeight="1">
      <c r="A133" s="10" t="s">
        <v>53</v>
      </c>
      <c r="B133" s="24">
        <f t="shared" si="47"/>
        <v>49</v>
      </c>
      <c r="C133" s="29"/>
      <c r="D133" s="24">
        <f t="shared" si="48"/>
        <v>49</v>
      </c>
      <c r="E133" s="24">
        <f t="shared" si="49"/>
        <v>46</v>
      </c>
      <c r="F133" s="29">
        <v>3</v>
      </c>
      <c r="G133" s="29"/>
      <c r="H133" s="24">
        <f t="shared" si="51"/>
        <v>42</v>
      </c>
      <c r="I133" s="29">
        <v>10</v>
      </c>
      <c r="J133" s="29">
        <v>16</v>
      </c>
      <c r="K133" s="29">
        <v>15</v>
      </c>
      <c r="L133" s="29">
        <v>1</v>
      </c>
      <c r="M133" s="24">
        <f t="shared" si="50"/>
        <v>4</v>
      </c>
      <c r="N133" s="29">
        <v>2</v>
      </c>
      <c r="O133" s="29">
        <v>2</v>
      </c>
      <c r="P133" s="29"/>
      <c r="Q133" s="27">
        <f t="shared" si="45"/>
        <v>85.714285714285708</v>
      </c>
      <c r="R133" s="27">
        <f t="shared" si="46"/>
        <v>53.061224489795919</v>
      </c>
      <c r="S133" s="66"/>
      <c r="T133" s="63"/>
    </row>
    <row r="134" spans="1:20">
      <c r="A134" s="10" t="s">
        <v>34</v>
      </c>
      <c r="B134" s="24">
        <f t="shared" si="47"/>
        <v>119</v>
      </c>
      <c r="C134" s="29"/>
      <c r="D134" s="24">
        <f t="shared" si="48"/>
        <v>119</v>
      </c>
      <c r="E134" s="24">
        <f t="shared" si="49"/>
        <v>119</v>
      </c>
      <c r="F134" s="29"/>
      <c r="G134" s="29"/>
      <c r="H134" s="24">
        <f t="shared" si="51"/>
        <v>92</v>
      </c>
      <c r="I134" s="29">
        <v>3</v>
      </c>
      <c r="J134" s="29">
        <v>9</v>
      </c>
      <c r="K134" s="29">
        <v>79</v>
      </c>
      <c r="L134" s="29">
        <v>1</v>
      </c>
      <c r="M134" s="24">
        <f t="shared" si="50"/>
        <v>27</v>
      </c>
      <c r="N134" s="29">
        <v>21</v>
      </c>
      <c r="O134" s="29">
        <v>4</v>
      </c>
      <c r="P134" s="29">
        <v>2</v>
      </c>
      <c r="Q134" s="27">
        <f t="shared" si="45"/>
        <v>77.310924369747909</v>
      </c>
      <c r="R134" s="27">
        <f t="shared" si="46"/>
        <v>10.084033613445378</v>
      </c>
      <c r="S134" s="62" t="s">
        <v>93</v>
      </c>
      <c r="T134" s="63"/>
    </row>
    <row r="135" spans="1:20">
      <c r="A135" s="10" t="s">
        <v>35</v>
      </c>
      <c r="B135" s="24">
        <f t="shared" si="47"/>
        <v>109</v>
      </c>
      <c r="C135" s="29">
        <v>1</v>
      </c>
      <c r="D135" s="24">
        <f t="shared" si="48"/>
        <v>108</v>
      </c>
      <c r="E135" s="24">
        <f t="shared" si="49"/>
        <v>105</v>
      </c>
      <c r="F135" s="29">
        <v>3</v>
      </c>
      <c r="G135" s="29">
        <v>1</v>
      </c>
      <c r="H135" s="24">
        <f t="shared" si="51"/>
        <v>98</v>
      </c>
      <c r="I135" s="29">
        <v>20</v>
      </c>
      <c r="J135" s="29">
        <v>20</v>
      </c>
      <c r="K135" s="29">
        <v>32</v>
      </c>
      <c r="L135" s="29">
        <v>26</v>
      </c>
      <c r="M135" s="24">
        <f t="shared" si="50"/>
        <v>6</v>
      </c>
      <c r="N135" s="29">
        <v>5</v>
      </c>
      <c r="O135" s="29">
        <v>1</v>
      </c>
      <c r="P135" s="29"/>
      <c r="Q135" s="27">
        <f t="shared" si="45"/>
        <v>90.740740740740748</v>
      </c>
      <c r="R135" s="27">
        <f t="shared" si="46"/>
        <v>37.037037037037038</v>
      </c>
      <c r="S135" s="28"/>
    </row>
    <row r="136" spans="1:20" ht="21.75">
      <c r="A136" s="10" t="s">
        <v>54</v>
      </c>
      <c r="B136" s="24">
        <f t="shared" si="47"/>
        <v>51</v>
      </c>
      <c r="C136" s="29"/>
      <c r="D136" s="24">
        <f t="shared" si="48"/>
        <v>51</v>
      </c>
      <c r="E136" s="24">
        <f t="shared" si="49"/>
        <v>51</v>
      </c>
      <c r="F136" s="29"/>
      <c r="G136" s="29"/>
      <c r="H136" s="24">
        <f t="shared" si="51"/>
        <v>45</v>
      </c>
      <c r="I136" s="29">
        <v>2</v>
      </c>
      <c r="J136" s="29">
        <v>7</v>
      </c>
      <c r="K136" s="29">
        <v>20</v>
      </c>
      <c r="L136" s="29">
        <v>16</v>
      </c>
      <c r="M136" s="24">
        <f t="shared" si="50"/>
        <v>6</v>
      </c>
      <c r="N136" s="29">
        <v>5</v>
      </c>
      <c r="O136" s="29"/>
      <c r="P136" s="29">
        <v>1</v>
      </c>
      <c r="Q136" s="27">
        <f t="shared" si="45"/>
        <v>88.235294117647058</v>
      </c>
      <c r="R136" s="27">
        <f t="shared" si="46"/>
        <v>17.647058823529413</v>
      </c>
      <c r="S136" s="28"/>
    </row>
    <row r="137" spans="1:20">
      <c r="A137" s="10" t="s">
        <v>37</v>
      </c>
      <c r="B137" s="24">
        <f t="shared" si="47"/>
        <v>105</v>
      </c>
      <c r="C137" s="29">
        <v>2</v>
      </c>
      <c r="D137" s="24">
        <f t="shared" si="48"/>
        <v>103</v>
      </c>
      <c r="E137" s="24">
        <f t="shared" si="49"/>
        <v>95</v>
      </c>
      <c r="F137" s="29">
        <v>8</v>
      </c>
      <c r="G137" s="29">
        <v>1</v>
      </c>
      <c r="H137" s="24">
        <f t="shared" si="51"/>
        <v>86</v>
      </c>
      <c r="I137" s="29">
        <v>9</v>
      </c>
      <c r="J137" s="29">
        <v>42</v>
      </c>
      <c r="K137" s="29">
        <v>31</v>
      </c>
      <c r="L137" s="29">
        <v>4</v>
      </c>
      <c r="M137" s="24">
        <f t="shared" si="50"/>
        <v>8</v>
      </c>
      <c r="N137" s="29">
        <v>3</v>
      </c>
      <c r="O137" s="29">
        <v>5</v>
      </c>
      <c r="P137" s="29"/>
      <c r="Q137" s="27">
        <f t="shared" si="45"/>
        <v>83.495145631067956</v>
      </c>
      <c r="R137" s="27">
        <f t="shared" si="46"/>
        <v>49.514563106796118</v>
      </c>
      <c r="S137" s="28"/>
    </row>
    <row r="138" spans="1:20">
      <c r="A138" s="10" t="s">
        <v>38</v>
      </c>
      <c r="B138" s="24">
        <f t="shared" si="47"/>
        <v>93</v>
      </c>
      <c r="C138" s="29"/>
      <c r="D138" s="24">
        <f t="shared" si="48"/>
        <v>93</v>
      </c>
      <c r="E138" s="24">
        <f t="shared" si="49"/>
        <v>93</v>
      </c>
      <c r="F138" s="29"/>
      <c r="G138" s="29"/>
      <c r="H138" s="24">
        <f t="shared" si="51"/>
        <v>71</v>
      </c>
      <c r="I138" s="29">
        <v>3</v>
      </c>
      <c r="J138" s="29">
        <v>30</v>
      </c>
      <c r="K138" s="29">
        <v>30</v>
      </c>
      <c r="L138" s="29">
        <v>8</v>
      </c>
      <c r="M138" s="24">
        <f t="shared" si="50"/>
        <v>22</v>
      </c>
      <c r="N138" s="29">
        <v>7</v>
      </c>
      <c r="O138" s="29">
        <v>7</v>
      </c>
      <c r="P138" s="29">
        <v>8</v>
      </c>
      <c r="Q138" s="27">
        <f t="shared" si="45"/>
        <v>76.344086021505376</v>
      </c>
      <c r="R138" s="27">
        <f t="shared" si="46"/>
        <v>35.483870967741936</v>
      </c>
      <c r="S138" s="28"/>
    </row>
    <row r="139" spans="1:20">
      <c r="A139" s="10" t="s">
        <v>39</v>
      </c>
      <c r="B139" s="24">
        <f t="shared" si="47"/>
        <v>55</v>
      </c>
      <c r="C139" s="29">
        <v>1</v>
      </c>
      <c r="D139" s="24">
        <f t="shared" si="48"/>
        <v>54</v>
      </c>
      <c r="E139" s="24">
        <f t="shared" si="49"/>
        <v>54</v>
      </c>
      <c r="F139" s="29"/>
      <c r="G139" s="29"/>
      <c r="H139" s="24">
        <f t="shared" si="51"/>
        <v>52</v>
      </c>
      <c r="I139" s="29">
        <v>5</v>
      </c>
      <c r="J139" s="29">
        <v>20</v>
      </c>
      <c r="K139" s="29">
        <v>18</v>
      </c>
      <c r="L139" s="29">
        <v>9</v>
      </c>
      <c r="M139" s="24">
        <f t="shared" si="50"/>
        <v>2</v>
      </c>
      <c r="N139" s="29">
        <v>2</v>
      </c>
      <c r="O139" s="29"/>
      <c r="P139" s="29"/>
      <c r="Q139" s="27">
        <f t="shared" si="45"/>
        <v>96.296296296296291</v>
      </c>
      <c r="R139" s="27">
        <f t="shared" si="46"/>
        <v>46.296296296296298</v>
      </c>
      <c r="S139" s="28"/>
    </row>
    <row r="140" spans="1:20">
      <c r="A140" s="10" t="s">
        <v>40</v>
      </c>
      <c r="B140" s="24">
        <f t="shared" si="47"/>
        <v>145</v>
      </c>
      <c r="C140" s="29">
        <v>1</v>
      </c>
      <c r="D140" s="24">
        <f t="shared" si="48"/>
        <v>144</v>
      </c>
      <c r="E140" s="24">
        <f t="shared" si="49"/>
        <v>144</v>
      </c>
      <c r="F140" s="29"/>
      <c r="G140" s="29"/>
      <c r="H140" s="24">
        <f t="shared" si="51"/>
        <v>115</v>
      </c>
      <c r="I140" s="29">
        <v>11</v>
      </c>
      <c r="J140" s="29">
        <v>25</v>
      </c>
      <c r="K140" s="29">
        <v>71</v>
      </c>
      <c r="L140" s="29">
        <v>8</v>
      </c>
      <c r="M140" s="24">
        <f t="shared" si="50"/>
        <v>29</v>
      </c>
      <c r="N140" s="29">
        <v>16</v>
      </c>
      <c r="O140" s="29">
        <v>8</v>
      </c>
      <c r="P140" s="29">
        <v>5</v>
      </c>
      <c r="Q140" s="27">
        <f t="shared" si="45"/>
        <v>79.861111111111114</v>
      </c>
      <c r="R140" s="27">
        <f t="shared" si="46"/>
        <v>25</v>
      </c>
      <c r="S140" s="28"/>
    </row>
    <row r="141" spans="1:20">
      <c r="A141" s="10" t="s">
        <v>51</v>
      </c>
      <c r="B141" s="24">
        <f t="shared" si="47"/>
        <v>196</v>
      </c>
      <c r="C141" s="29">
        <v>1</v>
      </c>
      <c r="D141" s="24">
        <f t="shared" si="48"/>
        <v>195</v>
      </c>
      <c r="E141" s="24">
        <f t="shared" si="49"/>
        <v>195</v>
      </c>
      <c r="F141" s="29"/>
      <c r="G141" s="29">
        <v>1</v>
      </c>
      <c r="H141" s="24">
        <f t="shared" si="51"/>
        <v>191</v>
      </c>
      <c r="I141" s="29">
        <v>5</v>
      </c>
      <c r="J141" s="29">
        <v>61</v>
      </c>
      <c r="K141" s="29">
        <v>97</v>
      </c>
      <c r="L141" s="29">
        <v>28</v>
      </c>
      <c r="M141" s="24">
        <f t="shared" si="50"/>
        <v>3</v>
      </c>
      <c r="N141" s="29">
        <v>3</v>
      </c>
      <c r="O141" s="29"/>
      <c r="P141" s="29"/>
      <c r="Q141" s="27">
        <f t="shared" si="45"/>
        <v>97.948717948717942</v>
      </c>
      <c r="R141" s="27">
        <f t="shared" si="46"/>
        <v>33.846153846153847</v>
      </c>
      <c r="S141" s="28"/>
    </row>
    <row r="142" spans="1:20">
      <c r="A142" s="10" t="s">
        <v>78</v>
      </c>
      <c r="B142" s="24">
        <f t="shared" si="47"/>
        <v>19</v>
      </c>
      <c r="C142" s="29"/>
      <c r="D142" s="24">
        <f t="shared" si="48"/>
        <v>19</v>
      </c>
      <c r="E142" s="24">
        <f t="shared" si="49"/>
        <v>19</v>
      </c>
      <c r="F142" s="29"/>
      <c r="G142" s="29"/>
      <c r="H142" s="24">
        <f t="shared" si="51"/>
        <v>18</v>
      </c>
      <c r="I142" s="29">
        <v>3</v>
      </c>
      <c r="J142" s="29">
        <v>6</v>
      </c>
      <c r="K142" s="29">
        <v>7</v>
      </c>
      <c r="L142" s="29">
        <v>2</v>
      </c>
      <c r="M142" s="24">
        <f t="shared" si="50"/>
        <v>1</v>
      </c>
      <c r="N142" s="29"/>
      <c r="O142" s="29"/>
      <c r="P142" s="29">
        <v>1</v>
      </c>
      <c r="Q142" s="27">
        <f t="shared" si="45"/>
        <v>94.73684210526315</v>
      </c>
      <c r="R142" s="27">
        <f t="shared" si="46"/>
        <v>47.368421052631575</v>
      </c>
      <c r="S142" s="28"/>
    </row>
    <row r="143" spans="1:20">
      <c r="A143" s="31" t="s">
        <v>41</v>
      </c>
      <c r="B143" s="32">
        <f t="shared" si="47"/>
        <v>1988</v>
      </c>
      <c r="C143" s="33">
        <f>SUM(C120:C142)</f>
        <v>6</v>
      </c>
      <c r="D143" s="32">
        <f>E143+F143</f>
        <v>1982</v>
      </c>
      <c r="E143" s="32">
        <f>G143+H143+M143</f>
        <v>1942</v>
      </c>
      <c r="F143" s="33">
        <f>SUM(F120:F142)</f>
        <v>40</v>
      </c>
      <c r="G143" s="33">
        <f>SUM(G120:G142)</f>
        <v>11</v>
      </c>
      <c r="H143" s="33">
        <f>I143+J143+K143+L143</f>
        <v>1698</v>
      </c>
      <c r="I143" s="33">
        <f>SUM(I120:I142)</f>
        <v>156</v>
      </c>
      <c r="J143" s="33">
        <f>SUM(J120:J142)</f>
        <v>525</v>
      </c>
      <c r="K143" s="33">
        <f>SUM(K120:K142)</f>
        <v>735</v>
      </c>
      <c r="L143" s="33">
        <f>SUM(L120:L142)</f>
        <v>282</v>
      </c>
      <c r="M143" s="32">
        <f t="shared" si="50"/>
        <v>233</v>
      </c>
      <c r="N143" s="33">
        <f>SUM(N120:N142)</f>
        <v>142</v>
      </c>
      <c r="O143" s="33">
        <f>SUM(O120:O142)</f>
        <v>48</v>
      </c>
      <c r="P143" s="33">
        <f>SUM(P120:P142)</f>
        <v>43</v>
      </c>
      <c r="Q143" s="34">
        <f t="shared" si="45"/>
        <v>85.671039354187698</v>
      </c>
      <c r="R143" s="34">
        <f t="shared" si="46"/>
        <v>34.359233097880924</v>
      </c>
      <c r="S143" s="28"/>
    </row>
    <row r="144" spans="1:20">
      <c r="A144" s="35" t="s">
        <v>42</v>
      </c>
      <c r="B144" s="36"/>
      <c r="C144" s="36"/>
      <c r="D144" s="37">
        <f>(D143/B143)*100</f>
        <v>99.698189134808857</v>
      </c>
      <c r="E144" s="37">
        <f>(E143/D143)*100</f>
        <v>97.981836528758819</v>
      </c>
      <c r="F144" s="37">
        <f>(F143/D143)*100</f>
        <v>2.0181634712411705</v>
      </c>
      <c r="G144" s="37">
        <f>(G143/D143)*100</f>
        <v>0.55499495459132198</v>
      </c>
      <c r="H144" s="37">
        <f>(H143/D143)*100</f>
        <v>85.671039354187698</v>
      </c>
      <c r="I144" s="37">
        <f>(I143/D143)*100</f>
        <v>7.8708375378405648</v>
      </c>
      <c r="J144" s="37">
        <f>(J143/D143)*100</f>
        <v>26.488395560040363</v>
      </c>
      <c r="K144" s="37">
        <f>(K143/D143)*100</f>
        <v>37.083753784056512</v>
      </c>
      <c r="L144" s="37">
        <f>(L143/D143)*100</f>
        <v>14.228052472250251</v>
      </c>
      <c r="M144" s="37">
        <f>(M143/D143)*100</f>
        <v>11.755802219979818</v>
      </c>
      <c r="N144" s="37">
        <f>(N143/D143)*100</f>
        <v>7.1644803229061553</v>
      </c>
      <c r="O144" s="37">
        <f>(O143/D143)*100</f>
        <v>2.4217961654894045</v>
      </c>
      <c r="P144" s="37">
        <f>(P143/D143)*100</f>
        <v>2.1695257315842582</v>
      </c>
      <c r="Q144" s="38"/>
      <c r="R144" s="38"/>
      <c r="S144" s="28"/>
    </row>
    <row r="145" spans="1:19">
      <c r="A145" s="100" t="s">
        <v>86</v>
      </c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</row>
    <row r="146" spans="1:1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>
      <c r="A148" s="91" t="s">
        <v>0</v>
      </c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</row>
    <row r="149" spans="1:19">
      <c r="A149" s="91" t="s">
        <v>81</v>
      </c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</row>
    <row r="150" spans="1:19">
      <c r="A150" s="90" t="s">
        <v>82</v>
      </c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</row>
    <row r="151" spans="1:19">
      <c r="A151" s="2"/>
      <c r="B151" s="2"/>
      <c r="C151" s="3"/>
      <c r="D151" s="79" t="s">
        <v>62</v>
      </c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2"/>
      <c r="P151" s="2"/>
      <c r="Q151" s="2"/>
      <c r="R151" s="2"/>
      <c r="S151" s="2"/>
    </row>
    <row r="152" spans="1:19">
      <c r="A152" s="2"/>
      <c r="B152" s="2"/>
      <c r="C152" s="88" t="s">
        <v>47</v>
      </c>
      <c r="D152" s="88"/>
      <c r="E152" s="3"/>
      <c r="F152" s="20"/>
      <c r="G152" s="20"/>
      <c r="H152" s="20"/>
      <c r="I152" s="20"/>
      <c r="J152" s="20"/>
      <c r="K152" s="20"/>
      <c r="L152" s="20"/>
      <c r="M152" s="20"/>
      <c r="N152" s="20"/>
      <c r="O152" s="95" t="s">
        <v>60</v>
      </c>
      <c r="P152" s="79"/>
      <c r="Q152" s="79"/>
      <c r="R152" s="79"/>
      <c r="S152" s="79"/>
    </row>
    <row r="153" spans="1:19">
      <c r="A153" s="80" t="s">
        <v>3</v>
      </c>
      <c r="B153" s="80" t="s">
        <v>4</v>
      </c>
      <c r="C153" s="80" t="s">
        <v>5</v>
      </c>
      <c r="D153" s="80" t="s">
        <v>6</v>
      </c>
      <c r="E153" s="80" t="s">
        <v>7</v>
      </c>
      <c r="F153" s="84" t="s">
        <v>8</v>
      </c>
      <c r="G153" s="92" t="s">
        <v>9</v>
      </c>
      <c r="H153" s="80" t="s">
        <v>10</v>
      </c>
      <c r="I153" s="80"/>
      <c r="J153" s="80"/>
      <c r="K153" s="80"/>
      <c r="L153" s="80"/>
      <c r="M153" s="85" t="s">
        <v>11</v>
      </c>
      <c r="N153" s="86"/>
      <c r="O153" s="86"/>
      <c r="P153" s="87"/>
      <c r="Q153" s="80" t="s">
        <v>12</v>
      </c>
      <c r="R153" s="80" t="s">
        <v>13</v>
      </c>
      <c r="S153" s="83" t="s">
        <v>14</v>
      </c>
    </row>
    <row r="154" spans="1:19" ht="42" customHeight="1">
      <c r="A154" s="80"/>
      <c r="B154" s="82"/>
      <c r="C154" s="80"/>
      <c r="D154" s="80"/>
      <c r="E154" s="80"/>
      <c r="F154" s="84"/>
      <c r="G154" s="93"/>
      <c r="H154" s="4" t="s">
        <v>15</v>
      </c>
      <c r="I154" s="4" t="s">
        <v>16</v>
      </c>
      <c r="J154" s="4" t="s">
        <v>17</v>
      </c>
      <c r="K154" s="4" t="s">
        <v>18</v>
      </c>
      <c r="L154" s="4" t="s">
        <v>19</v>
      </c>
      <c r="M154" s="4" t="s">
        <v>20</v>
      </c>
      <c r="N154" s="4" t="s">
        <v>21</v>
      </c>
      <c r="O154" s="4" t="s">
        <v>22</v>
      </c>
      <c r="P154" s="4" t="s">
        <v>23</v>
      </c>
      <c r="Q154" s="81"/>
      <c r="R154" s="82"/>
      <c r="S154" s="83"/>
    </row>
    <row r="155" spans="1:19">
      <c r="A155" s="21">
        <v>1</v>
      </c>
      <c r="B155" s="22">
        <v>2</v>
      </c>
      <c r="C155" s="21">
        <v>3</v>
      </c>
      <c r="D155" s="21">
        <v>4</v>
      </c>
      <c r="E155" s="21">
        <v>5</v>
      </c>
      <c r="F155" s="21">
        <v>6</v>
      </c>
      <c r="G155" s="21">
        <v>7</v>
      </c>
      <c r="H155" s="21">
        <v>8</v>
      </c>
      <c r="I155" s="21">
        <v>9</v>
      </c>
      <c r="J155" s="21">
        <v>10</v>
      </c>
      <c r="K155" s="21">
        <v>11</v>
      </c>
      <c r="L155" s="21">
        <v>12</v>
      </c>
      <c r="M155" s="21">
        <v>13</v>
      </c>
      <c r="N155" s="21">
        <v>14</v>
      </c>
      <c r="O155" s="21">
        <v>15</v>
      </c>
      <c r="P155" s="21">
        <v>16</v>
      </c>
      <c r="Q155" s="21">
        <v>17</v>
      </c>
      <c r="R155" s="22">
        <v>18</v>
      </c>
      <c r="S155" s="23">
        <v>19</v>
      </c>
    </row>
    <row r="156" spans="1:19">
      <c r="A156" s="5" t="s">
        <v>24</v>
      </c>
      <c r="B156" s="24">
        <f>C156+D156</f>
        <v>48</v>
      </c>
      <c r="C156" s="25"/>
      <c r="D156" s="24">
        <f>E156+F156</f>
        <v>48</v>
      </c>
      <c r="E156" s="24">
        <f>G156+H156+M156</f>
        <v>48</v>
      </c>
      <c r="F156" s="26"/>
      <c r="G156" s="26"/>
      <c r="H156" s="24">
        <f>SUM(I156:L156)</f>
        <v>46</v>
      </c>
      <c r="I156" s="26">
        <v>6</v>
      </c>
      <c r="J156" s="26">
        <v>31</v>
      </c>
      <c r="K156" s="26">
        <v>9</v>
      </c>
      <c r="L156" s="26"/>
      <c r="M156" s="24">
        <f>SUM(N156:P156)</f>
        <v>2</v>
      </c>
      <c r="N156" s="26">
        <v>2</v>
      </c>
      <c r="O156" s="26"/>
      <c r="P156" s="26"/>
      <c r="Q156" s="27">
        <f t="shared" ref="Q156:Q179" si="56">(H156/D156)*100</f>
        <v>95.833333333333343</v>
      </c>
      <c r="R156" s="27">
        <f t="shared" ref="R156:R179" si="57">((J156+I156)/D156)*100</f>
        <v>77.083333333333343</v>
      </c>
      <c r="S156" s="28"/>
    </row>
    <row r="157" spans="1:19">
      <c r="A157" s="10" t="s">
        <v>25</v>
      </c>
      <c r="B157" s="24">
        <f t="shared" ref="B157:B179" si="58">C157+D157</f>
        <v>64</v>
      </c>
      <c r="C157" s="29"/>
      <c r="D157" s="24">
        <f t="shared" ref="D157:D178" si="59">E157+F157</f>
        <v>64</v>
      </c>
      <c r="E157" s="24">
        <f t="shared" ref="E157:E178" si="60">G157+H157+M157</f>
        <v>64</v>
      </c>
      <c r="F157" s="29"/>
      <c r="G157" s="29"/>
      <c r="H157" s="24">
        <f t="shared" ref="H157:H178" si="61">SUM(I157:L157)</f>
        <v>64</v>
      </c>
      <c r="I157" s="29">
        <v>20</v>
      </c>
      <c r="J157" s="29">
        <v>26</v>
      </c>
      <c r="K157" s="29">
        <v>15</v>
      </c>
      <c r="L157" s="29">
        <v>3</v>
      </c>
      <c r="M157" s="24">
        <f t="shared" ref="M157:M178" si="62">SUM(N157:P157)</f>
        <v>0</v>
      </c>
      <c r="N157" s="29"/>
      <c r="O157" s="29"/>
      <c r="P157" s="29"/>
      <c r="Q157" s="27">
        <f t="shared" si="56"/>
        <v>100</v>
      </c>
      <c r="R157" s="27">
        <f t="shared" si="57"/>
        <v>71.875</v>
      </c>
      <c r="S157" s="28"/>
    </row>
    <row r="158" spans="1:19">
      <c r="A158" s="10" t="s">
        <v>26</v>
      </c>
      <c r="B158" s="24">
        <f t="shared" si="58"/>
        <v>38</v>
      </c>
      <c r="C158" s="29"/>
      <c r="D158" s="24">
        <f t="shared" si="59"/>
        <v>38</v>
      </c>
      <c r="E158" s="24">
        <f t="shared" si="60"/>
        <v>38</v>
      </c>
      <c r="F158" s="29"/>
      <c r="G158" s="29"/>
      <c r="H158" s="24">
        <f t="shared" si="61"/>
        <v>38</v>
      </c>
      <c r="I158" s="29">
        <v>2</v>
      </c>
      <c r="J158" s="29">
        <v>18</v>
      </c>
      <c r="K158" s="29">
        <v>17</v>
      </c>
      <c r="L158" s="29">
        <v>1</v>
      </c>
      <c r="M158" s="24">
        <f t="shared" si="62"/>
        <v>0</v>
      </c>
      <c r="N158" s="29"/>
      <c r="O158" s="29"/>
      <c r="P158" s="29"/>
      <c r="Q158" s="27">
        <f t="shared" si="56"/>
        <v>100</v>
      </c>
      <c r="R158" s="27">
        <f t="shared" si="57"/>
        <v>52.631578947368418</v>
      </c>
      <c r="S158" s="28"/>
    </row>
    <row r="159" spans="1:19">
      <c r="A159" s="10" t="s">
        <v>52</v>
      </c>
      <c r="B159" s="24">
        <f t="shared" si="58"/>
        <v>103</v>
      </c>
      <c r="C159" s="29"/>
      <c r="D159" s="24">
        <f t="shared" si="59"/>
        <v>103</v>
      </c>
      <c r="E159" s="24">
        <f t="shared" si="60"/>
        <v>103</v>
      </c>
      <c r="F159" s="29"/>
      <c r="G159" s="29">
        <v>1</v>
      </c>
      <c r="H159" s="24">
        <f t="shared" si="61"/>
        <v>67</v>
      </c>
      <c r="I159" s="29">
        <v>18</v>
      </c>
      <c r="J159" s="29">
        <v>28</v>
      </c>
      <c r="K159" s="29">
        <v>15</v>
      </c>
      <c r="L159" s="29">
        <v>6</v>
      </c>
      <c r="M159" s="24">
        <f t="shared" si="62"/>
        <v>35</v>
      </c>
      <c r="N159" s="29">
        <v>7</v>
      </c>
      <c r="O159" s="29">
        <v>10</v>
      </c>
      <c r="P159" s="29">
        <v>18</v>
      </c>
      <c r="Q159" s="27">
        <f t="shared" si="56"/>
        <v>65.048543689320397</v>
      </c>
      <c r="R159" s="27">
        <f t="shared" si="57"/>
        <v>44.660194174757287</v>
      </c>
      <c r="S159" s="28"/>
    </row>
    <row r="160" spans="1:19">
      <c r="A160" s="10" t="s">
        <v>27</v>
      </c>
      <c r="B160" s="24">
        <f t="shared" si="58"/>
        <v>45</v>
      </c>
      <c r="C160" s="29"/>
      <c r="D160" s="24">
        <f t="shared" si="59"/>
        <v>45</v>
      </c>
      <c r="E160" s="24">
        <f t="shared" si="60"/>
        <v>45</v>
      </c>
      <c r="F160" s="29"/>
      <c r="G160" s="29"/>
      <c r="H160" s="24">
        <f t="shared" si="61"/>
        <v>45</v>
      </c>
      <c r="I160" s="29">
        <v>5</v>
      </c>
      <c r="J160" s="29">
        <v>15</v>
      </c>
      <c r="K160" s="29">
        <v>9</v>
      </c>
      <c r="L160" s="29">
        <v>16</v>
      </c>
      <c r="M160" s="24">
        <f t="shared" si="62"/>
        <v>0</v>
      </c>
      <c r="N160" s="29"/>
      <c r="O160" s="29"/>
      <c r="P160" s="29"/>
      <c r="Q160" s="27">
        <f t="shared" si="56"/>
        <v>100</v>
      </c>
      <c r="R160" s="27">
        <f t="shared" si="57"/>
        <v>44.444444444444443</v>
      </c>
      <c r="S160" s="28"/>
    </row>
    <row r="161" spans="1:19">
      <c r="A161" s="10" t="s">
        <v>28</v>
      </c>
      <c r="B161" s="24">
        <f t="shared" si="58"/>
        <v>70</v>
      </c>
      <c r="C161" s="29"/>
      <c r="D161" s="24">
        <f t="shared" si="59"/>
        <v>70</v>
      </c>
      <c r="E161" s="24">
        <f t="shared" si="60"/>
        <v>70</v>
      </c>
      <c r="F161" s="29"/>
      <c r="G161" s="29"/>
      <c r="H161" s="24">
        <f t="shared" si="61"/>
        <v>67</v>
      </c>
      <c r="I161" s="29">
        <v>5</v>
      </c>
      <c r="J161" s="29">
        <v>13</v>
      </c>
      <c r="K161" s="29">
        <v>40</v>
      </c>
      <c r="L161" s="29">
        <v>9</v>
      </c>
      <c r="M161" s="24">
        <f t="shared" si="62"/>
        <v>3</v>
      </c>
      <c r="N161" s="29"/>
      <c r="O161" s="29"/>
      <c r="P161" s="29">
        <v>3</v>
      </c>
      <c r="Q161" s="27">
        <f t="shared" si="56"/>
        <v>95.714285714285722</v>
      </c>
      <c r="R161" s="27">
        <f t="shared" si="57"/>
        <v>25.714285714285712</v>
      </c>
      <c r="S161" s="28"/>
    </row>
    <row r="162" spans="1:19">
      <c r="A162" s="10" t="s">
        <v>50</v>
      </c>
      <c r="B162" s="24">
        <f t="shared" si="58"/>
        <v>64</v>
      </c>
      <c r="C162" s="29"/>
      <c r="D162" s="24">
        <f t="shared" si="59"/>
        <v>64</v>
      </c>
      <c r="E162" s="24">
        <f t="shared" si="60"/>
        <v>64</v>
      </c>
      <c r="F162" s="29"/>
      <c r="G162" s="29">
        <v>7</v>
      </c>
      <c r="H162" s="24">
        <f t="shared" si="61"/>
        <v>49</v>
      </c>
      <c r="I162" s="29">
        <v>19</v>
      </c>
      <c r="J162" s="29">
        <v>24</v>
      </c>
      <c r="K162" s="29">
        <v>5</v>
      </c>
      <c r="L162" s="29">
        <v>1</v>
      </c>
      <c r="M162" s="24">
        <f t="shared" si="62"/>
        <v>8</v>
      </c>
      <c r="N162" s="29">
        <v>8</v>
      </c>
      <c r="O162" s="29"/>
      <c r="P162" s="29"/>
      <c r="Q162" s="27">
        <f t="shared" si="56"/>
        <v>76.5625</v>
      </c>
      <c r="R162" s="27">
        <f t="shared" si="57"/>
        <v>67.1875</v>
      </c>
      <c r="S162" s="28"/>
    </row>
    <row r="163" spans="1:19">
      <c r="A163" s="10" t="s">
        <v>29</v>
      </c>
      <c r="B163" s="24">
        <f t="shared" si="58"/>
        <v>62</v>
      </c>
      <c r="C163" s="29"/>
      <c r="D163" s="24">
        <f t="shared" si="59"/>
        <v>62</v>
      </c>
      <c r="E163" s="24">
        <f t="shared" si="60"/>
        <v>62</v>
      </c>
      <c r="F163" s="29"/>
      <c r="G163" s="29"/>
      <c r="H163" s="24">
        <f t="shared" si="61"/>
        <v>37</v>
      </c>
      <c r="I163" s="29">
        <v>2</v>
      </c>
      <c r="J163" s="29">
        <v>10</v>
      </c>
      <c r="K163" s="29">
        <v>22</v>
      </c>
      <c r="L163" s="29">
        <v>3</v>
      </c>
      <c r="M163" s="24">
        <f t="shared" si="62"/>
        <v>25</v>
      </c>
      <c r="N163" s="29">
        <v>9</v>
      </c>
      <c r="O163" s="29">
        <v>3</v>
      </c>
      <c r="P163" s="29">
        <v>13</v>
      </c>
      <c r="Q163" s="27">
        <f>(H163/D163)*100</f>
        <v>59.677419354838712</v>
      </c>
      <c r="R163" s="27">
        <f>((J163+I163)/D163)*100</f>
        <v>19.35483870967742</v>
      </c>
      <c r="S163" s="28"/>
    </row>
    <row r="164" spans="1:19">
      <c r="A164" s="10" t="s">
        <v>30</v>
      </c>
      <c r="B164" s="24">
        <f t="shared" si="58"/>
        <v>34</v>
      </c>
      <c r="C164" s="29"/>
      <c r="D164" s="24">
        <f t="shared" si="59"/>
        <v>34</v>
      </c>
      <c r="E164" s="24">
        <f t="shared" si="60"/>
        <v>34</v>
      </c>
      <c r="F164" s="29"/>
      <c r="G164" s="29"/>
      <c r="H164" s="24">
        <f t="shared" si="61"/>
        <v>34</v>
      </c>
      <c r="I164" s="29">
        <v>5</v>
      </c>
      <c r="J164" s="29">
        <v>14</v>
      </c>
      <c r="K164" s="29">
        <v>14</v>
      </c>
      <c r="L164" s="29">
        <v>1</v>
      </c>
      <c r="M164" s="24">
        <f t="shared" si="62"/>
        <v>0</v>
      </c>
      <c r="N164" s="29"/>
      <c r="O164" s="29"/>
      <c r="P164" s="29"/>
      <c r="Q164" s="27">
        <f t="shared" si="56"/>
        <v>100</v>
      </c>
      <c r="R164" s="27">
        <f t="shared" si="57"/>
        <v>55.882352941176471</v>
      </c>
      <c r="S164" s="28"/>
    </row>
    <row r="165" spans="1:19">
      <c r="A165" s="10" t="s">
        <v>31</v>
      </c>
      <c r="B165" s="24">
        <f t="shared" si="58"/>
        <v>64</v>
      </c>
      <c r="C165" s="29">
        <v>1</v>
      </c>
      <c r="D165" s="24">
        <f t="shared" si="59"/>
        <v>63</v>
      </c>
      <c r="E165" s="24">
        <f t="shared" si="60"/>
        <v>63</v>
      </c>
      <c r="F165" s="29"/>
      <c r="G165" s="29"/>
      <c r="H165" s="24">
        <f t="shared" si="61"/>
        <v>56</v>
      </c>
      <c r="I165" s="29">
        <v>8</v>
      </c>
      <c r="J165" s="29">
        <v>28</v>
      </c>
      <c r="K165" s="29">
        <v>14</v>
      </c>
      <c r="L165" s="29">
        <v>6</v>
      </c>
      <c r="M165" s="24">
        <f t="shared" si="62"/>
        <v>7</v>
      </c>
      <c r="N165" s="29">
        <v>5</v>
      </c>
      <c r="O165" s="29">
        <v>2</v>
      </c>
      <c r="P165" s="29"/>
      <c r="Q165" s="27">
        <f t="shared" si="56"/>
        <v>88.888888888888886</v>
      </c>
      <c r="R165" s="27">
        <f t="shared" si="57"/>
        <v>57.142857142857139</v>
      </c>
      <c r="S165" s="28"/>
    </row>
    <row r="166" spans="1:19">
      <c r="A166" s="10" t="s">
        <v>32</v>
      </c>
      <c r="B166" s="24">
        <f t="shared" si="58"/>
        <v>219</v>
      </c>
      <c r="C166" s="29">
        <v>3</v>
      </c>
      <c r="D166" s="24">
        <f t="shared" si="59"/>
        <v>216</v>
      </c>
      <c r="E166" s="24">
        <f t="shared" si="60"/>
        <v>214</v>
      </c>
      <c r="F166" s="29">
        <v>2</v>
      </c>
      <c r="G166" s="29">
        <v>2</v>
      </c>
      <c r="H166" s="24">
        <f t="shared" si="61"/>
        <v>212</v>
      </c>
      <c r="I166" s="29">
        <v>36</v>
      </c>
      <c r="J166" s="29">
        <v>113</v>
      </c>
      <c r="K166" s="29">
        <v>41</v>
      </c>
      <c r="L166" s="29">
        <v>22</v>
      </c>
      <c r="M166" s="24">
        <f t="shared" si="62"/>
        <v>0</v>
      </c>
      <c r="N166" s="29"/>
      <c r="O166" s="29"/>
      <c r="P166" s="29"/>
      <c r="Q166" s="27">
        <f t="shared" si="56"/>
        <v>98.148148148148152</v>
      </c>
      <c r="R166" s="27">
        <f t="shared" si="57"/>
        <v>68.981481481481481</v>
      </c>
      <c r="S166" s="62" t="s">
        <v>93</v>
      </c>
    </row>
    <row r="167" spans="1:19">
      <c r="A167" s="10" t="s">
        <v>95</v>
      </c>
      <c r="B167" s="24">
        <f t="shared" si="58"/>
        <v>57</v>
      </c>
      <c r="C167" s="29"/>
      <c r="D167" s="24">
        <f t="shared" ref="D167" si="63">E167+F167</f>
        <v>57</v>
      </c>
      <c r="E167" s="24">
        <f t="shared" ref="E167" si="64">G167+H167+M167</f>
        <v>57</v>
      </c>
      <c r="F167" s="29"/>
      <c r="G167" s="29">
        <v>2</v>
      </c>
      <c r="H167" s="24">
        <f t="shared" si="61"/>
        <v>50</v>
      </c>
      <c r="I167" s="29"/>
      <c r="J167" s="29">
        <v>11</v>
      </c>
      <c r="K167" s="29">
        <v>32</v>
      </c>
      <c r="L167" s="29">
        <v>7</v>
      </c>
      <c r="M167" s="24">
        <f t="shared" si="62"/>
        <v>5</v>
      </c>
      <c r="N167" s="29">
        <v>5</v>
      </c>
      <c r="O167" s="29"/>
      <c r="P167" s="29"/>
      <c r="Q167" s="27">
        <f t="shared" ref="Q167" si="65">(H167/D167)*100</f>
        <v>87.719298245614027</v>
      </c>
      <c r="R167" s="27">
        <f t="shared" ref="R167" si="66">((J167+I167)/D167)*100</f>
        <v>19.298245614035086</v>
      </c>
      <c r="S167" s="62"/>
    </row>
    <row r="168" spans="1:19" ht="15" customHeight="1">
      <c r="A168" s="10" t="s">
        <v>33</v>
      </c>
      <c r="B168" s="24">
        <f t="shared" si="58"/>
        <v>32</v>
      </c>
      <c r="C168" s="29">
        <v>1</v>
      </c>
      <c r="D168" s="24">
        <f t="shared" si="59"/>
        <v>31</v>
      </c>
      <c r="E168" s="24">
        <f t="shared" si="60"/>
        <v>31</v>
      </c>
      <c r="F168" s="29"/>
      <c r="G168" s="29"/>
      <c r="H168" s="24">
        <f t="shared" si="61"/>
        <v>29</v>
      </c>
      <c r="I168" s="29">
        <v>2</v>
      </c>
      <c r="J168" s="29">
        <v>11</v>
      </c>
      <c r="K168" s="29">
        <v>11</v>
      </c>
      <c r="L168" s="29">
        <v>5</v>
      </c>
      <c r="M168" s="24">
        <f t="shared" si="62"/>
        <v>2</v>
      </c>
      <c r="N168" s="29">
        <v>1</v>
      </c>
      <c r="O168" s="29"/>
      <c r="P168" s="29">
        <v>1</v>
      </c>
      <c r="Q168" s="27">
        <f t="shared" si="56"/>
        <v>93.548387096774192</v>
      </c>
      <c r="R168" s="27">
        <f t="shared" si="57"/>
        <v>41.935483870967744</v>
      </c>
      <c r="S168" s="28"/>
    </row>
    <row r="169" spans="1:19" ht="24" customHeight="1">
      <c r="A169" s="10" t="s">
        <v>53</v>
      </c>
      <c r="B169" s="24">
        <f t="shared" si="58"/>
        <v>37</v>
      </c>
      <c r="C169" s="29"/>
      <c r="D169" s="24">
        <f t="shared" si="59"/>
        <v>37</v>
      </c>
      <c r="E169" s="24">
        <f t="shared" si="60"/>
        <v>33</v>
      </c>
      <c r="F169" s="29">
        <v>4</v>
      </c>
      <c r="G169" s="29"/>
      <c r="H169" s="24">
        <f t="shared" si="61"/>
        <v>27</v>
      </c>
      <c r="I169" s="29">
        <v>9</v>
      </c>
      <c r="J169" s="29">
        <v>15</v>
      </c>
      <c r="K169" s="29">
        <v>3</v>
      </c>
      <c r="L169" s="29"/>
      <c r="M169" s="24">
        <f t="shared" si="62"/>
        <v>6</v>
      </c>
      <c r="N169" s="29">
        <v>3</v>
      </c>
      <c r="O169" s="29">
        <v>2</v>
      </c>
      <c r="P169" s="29">
        <v>1</v>
      </c>
      <c r="Q169" s="27">
        <f t="shared" si="56"/>
        <v>72.972972972972968</v>
      </c>
      <c r="R169" s="27">
        <f t="shared" si="57"/>
        <v>64.86486486486487</v>
      </c>
      <c r="S169" s="28"/>
    </row>
    <row r="170" spans="1:19">
      <c r="A170" s="10" t="s">
        <v>34</v>
      </c>
      <c r="B170" s="24">
        <f t="shared" si="58"/>
        <v>107</v>
      </c>
      <c r="C170" s="29"/>
      <c r="D170" s="24">
        <f t="shared" si="59"/>
        <v>107</v>
      </c>
      <c r="E170" s="24">
        <f t="shared" si="60"/>
        <v>107</v>
      </c>
      <c r="F170" s="29"/>
      <c r="G170" s="29"/>
      <c r="H170" s="24">
        <f t="shared" si="61"/>
        <v>80</v>
      </c>
      <c r="I170" s="29">
        <v>4</v>
      </c>
      <c r="J170" s="29">
        <v>11</v>
      </c>
      <c r="K170" s="29">
        <v>64</v>
      </c>
      <c r="L170" s="29">
        <v>1</v>
      </c>
      <c r="M170" s="24">
        <f t="shared" si="62"/>
        <v>27</v>
      </c>
      <c r="N170" s="29">
        <v>8</v>
      </c>
      <c r="O170" s="29">
        <v>4</v>
      </c>
      <c r="P170" s="29">
        <v>15</v>
      </c>
      <c r="Q170" s="27">
        <f t="shared" si="56"/>
        <v>74.766355140186917</v>
      </c>
      <c r="R170" s="27">
        <f t="shared" si="57"/>
        <v>14.018691588785046</v>
      </c>
      <c r="S170" s="62" t="s">
        <v>93</v>
      </c>
    </row>
    <row r="171" spans="1:19">
      <c r="A171" s="10" t="s">
        <v>35</v>
      </c>
      <c r="B171" s="24">
        <f t="shared" si="58"/>
        <v>97</v>
      </c>
      <c r="C171" s="29">
        <v>2</v>
      </c>
      <c r="D171" s="24">
        <f t="shared" si="59"/>
        <v>95</v>
      </c>
      <c r="E171" s="24">
        <f t="shared" si="60"/>
        <v>95</v>
      </c>
      <c r="F171" s="29"/>
      <c r="G171" s="29"/>
      <c r="H171" s="24">
        <f t="shared" si="61"/>
        <v>90</v>
      </c>
      <c r="I171" s="29">
        <v>18</v>
      </c>
      <c r="J171" s="29">
        <v>36</v>
      </c>
      <c r="K171" s="29">
        <v>20</v>
      </c>
      <c r="L171" s="29">
        <v>16</v>
      </c>
      <c r="M171" s="24">
        <f t="shared" si="62"/>
        <v>5</v>
      </c>
      <c r="N171" s="29">
        <v>1</v>
      </c>
      <c r="O171" s="29">
        <v>4</v>
      </c>
      <c r="P171" s="29"/>
      <c r="Q171" s="27">
        <f t="shared" si="56"/>
        <v>94.73684210526315</v>
      </c>
      <c r="R171" s="27">
        <f t="shared" si="57"/>
        <v>56.84210526315789</v>
      </c>
      <c r="S171" s="28"/>
    </row>
    <row r="172" spans="1:19" ht="21.75">
      <c r="A172" s="10" t="s">
        <v>55</v>
      </c>
      <c r="B172" s="24">
        <f t="shared" si="58"/>
        <v>56</v>
      </c>
      <c r="C172" s="29">
        <v>2</v>
      </c>
      <c r="D172" s="24">
        <f t="shared" si="59"/>
        <v>54</v>
      </c>
      <c r="E172" s="24">
        <f t="shared" si="60"/>
        <v>54</v>
      </c>
      <c r="F172" s="29"/>
      <c r="G172" s="29"/>
      <c r="H172" s="24">
        <f t="shared" si="61"/>
        <v>44</v>
      </c>
      <c r="I172" s="29">
        <v>6</v>
      </c>
      <c r="J172" s="29">
        <v>13</v>
      </c>
      <c r="K172" s="29">
        <v>13</v>
      </c>
      <c r="L172" s="29">
        <v>12</v>
      </c>
      <c r="M172" s="24">
        <f t="shared" si="62"/>
        <v>10</v>
      </c>
      <c r="N172" s="29">
        <v>7</v>
      </c>
      <c r="O172" s="29">
        <v>2</v>
      </c>
      <c r="P172" s="29">
        <v>1</v>
      </c>
      <c r="Q172" s="27">
        <f t="shared" si="56"/>
        <v>81.481481481481481</v>
      </c>
      <c r="R172" s="27">
        <f t="shared" si="57"/>
        <v>35.185185185185183</v>
      </c>
      <c r="S172" s="28"/>
    </row>
    <row r="173" spans="1:19">
      <c r="A173" s="10" t="s">
        <v>37</v>
      </c>
      <c r="B173" s="24">
        <f t="shared" si="58"/>
        <v>94</v>
      </c>
      <c r="C173" s="29"/>
      <c r="D173" s="24">
        <f t="shared" si="59"/>
        <v>94</v>
      </c>
      <c r="E173" s="24">
        <f t="shared" si="60"/>
        <v>91</v>
      </c>
      <c r="F173" s="29">
        <v>3</v>
      </c>
      <c r="G173" s="29"/>
      <c r="H173" s="24">
        <f t="shared" si="61"/>
        <v>84</v>
      </c>
      <c r="I173" s="29">
        <v>14</v>
      </c>
      <c r="J173" s="29">
        <v>34</v>
      </c>
      <c r="K173" s="29">
        <v>33</v>
      </c>
      <c r="L173" s="29">
        <v>3</v>
      </c>
      <c r="M173" s="24">
        <f t="shared" si="62"/>
        <v>7</v>
      </c>
      <c r="N173" s="29">
        <v>6</v>
      </c>
      <c r="O173" s="29">
        <v>1</v>
      </c>
      <c r="P173" s="29"/>
      <c r="Q173" s="27">
        <f t="shared" si="56"/>
        <v>89.361702127659569</v>
      </c>
      <c r="R173" s="27">
        <f t="shared" si="57"/>
        <v>51.063829787234042</v>
      </c>
      <c r="S173" s="28"/>
    </row>
    <row r="174" spans="1:19">
      <c r="A174" s="10" t="s">
        <v>38</v>
      </c>
      <c r="B174" s="24">
        <f t="shared" si="58"/>
        <v>82</v>
      </c>
      <c r="C174" s="29"/>
      <c r="D174" s="24">
        <f t="shared" si="59"/>
        <v>82</v>
      </c>
      <c r="E174" s="24">
        <f t="shared" si="60"/>
        <v>82</v>
      </c>
      <c r="F174" s="29"/>
      <c r="G174" s="29"/>
      <c r="H174" s="24">
        <f t="shared" si="61"/>
        <v>75</v>
      </c>
      <c r="I174" s="29">
        <v>3</v>
      </c>
      <c r="J174" s="29">
        <v>34</v>
      </c>
      <c r="K174" s="29">
        <v>33</v>
      </c>
      <c r="L174" s="29">
        <v>5</v>
      </c>
      <c r="M174" s="24">
        <f t="shared" si="62"/>
        <v>7</v>
      </c>
      <c r="N174" s="29">
        <v>4</v>
      </c>
      <c r="O174" s="29">
        <v>3</v>
      </c>
      <c r="P174" s="29"/>
      <c r="Q174" s="27">
        <f t="shared" si="56"/>
        <v>91.463414634146346</v>
      </c>
      <c r="R174" s="27">
        <f t="shared" si="57"/>
        <v>45.121951219512198</v>
      </c>
      <c r="S174" s="28"/>
    </row>
    <row r="175" spans="1:19">
      <c r="A175" s="10" t="s">
        <v>39</v>
      </c>
      <c r="B175" s="24">
        <f t="shared" si="58"/>
        <v>57</v>
      </c>
      <c r="C175" s="29">
        <v>1</v>
      </c>
      <c r="D175" s="24">
        <f t="shared" si="59"/>
        <v>56</v>
      </c>
      <c r="E175" s="24">
        <f t="shared" si="60"/>
        <v>56</v>
      </c>
      <c r="F175" s="29"/>
      <c r="G175" s="29"/>
      <c r="H175" s="24">
        <f t="shared" si="61"/>
        <v>54</v>
      </c>
      <c r="I175" s="29">
        <v>3</v>
      </c>
      <c r="J175" s="29">
        <v>11</v>
      </c>
      <c r="K175" s="29">
        <v>34</v>
      </c>
      <c r="L175" s="29">
        <v>6</v>
      </c>
      <c r="M175" s="24">
        <f t="shared" si="62"/>
        <v>2</v>
      </c>
      <c r="N175" s="29">
        <v>1</v>
      </c>
      <c r="O175" s="29"/>
      <c r="P175" s="29">
        <v>1</v>
      </c>
      <c r="Q175" s="27">
        <f t="shared" si="56"/>
        <v>96.428571428571431</v>
      </c>
      <c r="R175" s="27">
        <f t="shared" si="57"/>
        <v>25</v>
      </c>
      <c r="S175" s="28"/>
    </row>
    <row r="176" spans="1:19">
      <c r="A176" s="10" t="s">
        <v>40</v>
      </c>
      <c r="B176" s="24">
        <f t="shared" si="58"/>
        <v>112</v>
      </c>
      <c r="C176" s="29">
        <v>1</v>
      </c>
      <c r="D176" s="24">
        <f t="shared" si="59"/>
        <v>111</v>
      </c>
      <c r="E176" s="24">
        <f t="shared" si="60"/>
        <v>109</v>
      </c>
      <c r="F176" s="29">
        <v>2</v>
      </c>
      <c r="G176" s="29">
        <v>1</v>
      </c>
      <c r="H176" s="24">
        <f t="shared" si="61"/>
        <v>90</v>
      </c>
      <c r="I176" s="29">
        <v>16</v>
      </c>
      <c r="J176" s="29">
        <v>21</v>
      </c>
      <c r="K176" s="29">
        <v>51</v>
      </c>
      <c r="L176" s="29">
        <v>2</v>
      </c>
      <c r="M176" s="24">
        <f t="shared" si="62"/>
        <v>18</v>
      </c>
      <c r="N176" s="29">
        <v>9</v>
      </c>
      <c r="O176" s="29">
        <v>2</v>
      </c>
      <c r="P176" s="29">
        <v>7</v>
      </c>
      <c r="Q176" s="27">
        <f t="shared" si="56"/>
        <v>81.081081081081081</v>
      </c>
      <c r="R176" s="27">
        <f t="shared" si="57"/>
        <v>33.333333333333329</v>
      </c>
      <c r="S176" s="28"/>
    </row>
    <row r="177" spans="1:19">
      <c r="A177" s="10" t="s">
        <v>51</v>
      </c>
      <c r="B177" s="24">
        <f t="shared" si="58"/>
        <v>100</v>
      </c>
      <c r="C177" s="29"/>
      <c r="D177" s="24">
        <f t="shared" si="59"/>
        <v>100</v>
      </c>
      <c r="E177" s="24">
        <f t="shared" si="60"/>
        <v>100</v>
      </c>
      <c r="F177" s="29"/>
      <c r="G177" s="29">
        <v>2</v>
      </c>
      <c r="H177" s="24">
        <f t="shared" si="61"/>
        <v>94</v>
      </c>
      <c r="I177" s="29">
        <v>7</v>
      </c>
      <c r="J177" s="29">
        <v>32</v>
      </c>
      <c r="K177" s="29">
        <v>38</v>
      </c>
      <c r="L177" s="29">
        <v>17</v>
      </c>
      <c r="M177" s="24">
        <f t="shared" si="62"/>
        <v>4</v>
      </c>
      <c r="N177" s="29">
        <v>3</v>
      </c>
      <c r="O177" s="29">
        <v>1</v>
      </c>
      <c r="P177" s="29"/>
      <c r="Q177" s="27">
        <f t="shared" si="56"/>
        <v>94</v>
      </c>
      <c r="R177" s="27">
        <f t="shared" si="57"/>
        <v>39</v>
      </c>
      <c r="S177" s="28"/>
    </row>
    <row r="178" spans="1:19">
      <c r="A178" s="10" t="s">
        <v>78</v>
      </c>
      <c r="B178" s="24">
        <f t="shared" si="58"/>
        <v>6</v>
      </c>
      <c r="C178" s="29"/>
      <c r="D178" s="24">
        <f t="shared" si="59"/>
        <v>6</v>
      </c>
      <c r="E178" s="24">
        <f t="shared" si="60"/>
        <v>6</v>
      </c>
      <c r="F178" s="29"/>
      <c r="G178" s="29"/>
      <c r="H178" s="24">
        <f t="shared" si="61"/>
        <v>6</v>
      </c>
      <c r="I178" s="29">
        <v>2</v>
      </c>
      <c r="J178" s="29">
        <v>1</v>
      </c>
      <c r="K178" s="29">
        <v>3</v>
      </c>
      <c r="L178" s="29"/>
      <c r="M178" s="24">
        <f t="shared" si="62"/>
        <v>0</v>
      </c>
      <c r="N178" s="29"/>
      <c r="O178" s="29"/>
      <c r="P178" s="29"/>
      <c r="Q178" s="27">
        <f t="shared" si="56"/>
        <v>100</v>
      </c>
      <c r="R178" s="27">
        <f t="shared" si="57"/>
        <v>50</v>
      </c>
      <c r="S178" s="28"/>
    </row>
    <row r="179" spans="1:19">
      <c r="A179" s="31" t="s">
        <v>41</v>
      </c>
      <c r="B179" s="32">
        <f t="shared" si="58"/>
        <v>1648</v>
      </c>
      <c r="C179" s="33">
        <f>SUM(C156:C176)</f>
        <v>11</v>
      </c>
      <c r="D179" s="33">
        <f>E179+F179</f>
        <v>1637</v>
      </c>
      <c r="E179" s="33">
        <f>G179+H179+M179</f>
        <v>1626</v>
      </c>
      <c r="F179" s="33">
        <f>SUM(F156:F178)</f>
        <v>11</v>
      </c>
      <c r="G179" s="33">
        <f>SUM(G156:G178)</f>
        <v>15</v>
      </c>
      <c r="H179" s="33">
        <f>I179+J179+K179+L179</f>
        <v>1438</v>
      </c>
      <c r="I179" s="33">
        <f>SUM(I156:I178)</f>
        <v>210</v>
      </c>
      <c r="J179" s="33">
        <f>SUM(J156:J178)</f>
        <v>550</v>
      </c>
      <c r="K179" s="33">
        <f>SUM(K156:K178)</f>
        <v>536</v>
      </c>
      <c r="L179" s="33">
        <f>SUM(L156:L178)</f>
        <v>142</v>
      </c>
      <c r="M179" s="33">
        <f>N179+O179+P179</f>
        <v>173</v>
      </c>
      <c r="N179" s="33">
        <f>SUM(N156:N178)</f>
        <v>79</v>
      </c>
      <c r="O179" s="33">
        <f>SUM(O156:O178)</f>
        <v>34</v>
      </c>
      <c r="P179" s="33">
        <f>SUM(P156:P176)</f>
        <v>60</v>
      </c>
      <c r="Q179" s="34">
        <f t="shared" si="56"/>
        <v>87.843616371411116</v>
      </c>
      <c r="R179" s="34">
        <f t="shared" si="57"/>
        <v>46.426389737324378</v>
      </c>
      <c r="S179" s="28"/>
    </row>
    <row r="180" spans="1:19">
      <c r="A180" s="35" t="s">
        <v>42</v>
      </c>
      <c r="B180" s="36"/>
      <c r="C180" s="36"/>
      <c r="D180" s="37">
        <f>(D179/B179)*100</f>
        <v>99.332524271844662</v>
      </c>
      <c r="E180" s="37">
        <f>(E179/D179)*100</f>
        <v>99.328039095907144</v>
      </c>
      <c r="F180" s="37">
        <f>(F179/D179)*100</f>
        <v>0.67196090409285281</v>
      </c>
      <c r="G180" s="37">
        <f>(G179/D179)*100</f>
        <v>0.91631032376298105</v>
      </c>
      <c r="H180" s="37">
        <f>(H179/D179)*100</f>
        <v>87.843616371411116</v>
      </c>
      <c r="I180" s="37">
        <f>(I179/D179)*100</f>
        <v>12.828344532681735</v>
      </c>
      <c r="J180" s="37">
        <f>(J179/D179)*100</f>
        <v>33.598045204642638</v>
      </c>
      <c r="K180" s="37">
        <f>(K179/D179)*100</f>
        <v>32.742822235797192</v>
      </c>
      <c r="L180" s="37">
        <f>(L179/D179)*100</f>
        <v>8.6744043982895533</v>
      </c>
      <c r="M180" s="37">
        <f>(M179/D179)*100</f>
        <v>10.568112400733048</v>
      </c>
      <c r="N180" s="37">
        <f>(N179/D179)*100</f>
        <v>4.8259010384850338</v>
      </c>
      <c r="O180" s="37">
        <f>(O179/D179)*100</f>
        <v>2.0769700671960907</v>
      </c>
      <c r="P180" s="37">
        <f>(P179/D179)*100</f>
        <v>3.6652412950519242</v>
      </c>
      <c r="Q180" s="38"/>
      <c r="R180" s="38"/>
      <c r="S180" s="28"/>
    </row>
    <row r="181" spans="1:19">
      <c r="A181" s="100" t="s">
        <v>88</v>
      </c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</row>
    <row r="182" spans="1:1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>
      <c r="A185" s="91" t="s">
        <v>0</v>
      </c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</row>
    <row r="186" spans="1:19">
      <c r="A186" s="91" t="s">
        <v>83</v>
      </c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</row>
    <row r="187" spans="1:19">
      <c r="A187" s="90" t="s">
        <v>101</v>
      </c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</row>
    <row r="188" spans="1:19">
      <c r="A188" s="2"/>
      <c r="B188" s="2"/>
      <c r="C188" s="3"/>
      <c r="D188" s="3"/>
      <c r="E188" s="79" t="s">
        <v>62</v>
      </c>
      <c r="F188" s="79"/>
      <c r="G188" s="79"/>
      <c r="H188" s="79"/>
      <c r="I188" s="79"/>
      <c r="J188" s="79"/>
      <c r="K188" s="79"/>
      <c r="L188" s="79"/>
      <c r="M188" s="79"/>
      <c r="N188" s="2"/>
      <c r="O188" s="2"/>
      <c r="P188" s="2"/>
      <c r="Q188" s="2"/>
      <c r="R188" s="2"/>
      <c r="S188" s="2"/>
    </row>
    <row r="189" spans="1:19">
      <c r="A189" s="1"/>
      <c r="B189" s="1"/>
      <c r="C189" s="94" t="s">
        <v>48</v>
      </c>
      <c r="D189" s="94"/>
      <c r="E189" s="39"/>
      <c r="F189" s="40"/>
      <c r="G189" s="40"/>
      <c r="H189" s="40"/>
      <c r="I189" s="40"/>
      <c r="J189" s="40"/>
      <c r="K189" s="40"/>
      <c r="L189" s="40"/>
      <c r="M189" s="40"/>
      <c r="N189" s="40"/>
      <c r="O189" s="95" t="s">
        <v>61</v>
      </c>
      <c r="P189" s="79"/>
      <c r="Q189" s="79"/>
      <c r="R189" s="79"/>
      <c r="S189" s="79"/>
    </row>
    <row r="190" spans="1:19">
      <c r="A190" s="80" t="s">
        <v>3</v>
      </c>
      <c r="B190" s="80" t="s">
        <v>4</v>
      </c>
      <c r="C190" s="80" t="s">
        <v>5</v>
      </c>
      <c r="D190" s="80" t="s">
        <v>6</v>
      </c>
      <c r="E190" s="80" t="s">
        <v>7</v>
      </c>
      <c r="F190" s="84" t="s">
        <v>8</v>
      </c>
      <c r="G190" s="92" t="s">
        <v>9</v>
      </c>
      <c r="H190" s="80" t="s">
        <v>10</v>
      </c>
      <c r="I190" s="80"/>
      <c r="J190" s="80"/>
      <c r="K190" s="80"/>
      <c r="L190" s="80"/>
      <c r="M190" s="85" t="s">
        <v>11</v>
      </c>
      <c r="N190" s="86"/>
      <c r="O190" s="86"/>
      <c r="P190" s="87"/>
      <c r="Q190" s="80" t="s">
        <v>12</v>
      </c>
      <c r="R190" s="80" t="s">
        <v>13</v>
      </c>
      <c r="S190" s="83" t="s">
        <v>14</v>
      </c>
    </row>
    <row r="191" spans="1:19" ht="42" customHeight="1">
      <c r="A191" s="80"/>
      <c r="B191" s="82"/>
      <c r="C191" s="80"/>
      <c r="D191" s="80"/>
      <c r="E191" s="80"/>
      <c r="F191" s="84"/>
      <c r="G191" s="93"/>
      <c r="H191" s="4" t="s">
        <v>15</v>
      </c>
      <c r="I191" s="4" t="s">
        <v>16</v>
      </c>
      <c r="J191" s="4" t="s">
        <v>17</v>
      </c>
      <c r="K191" s="4" t="s">
        <v>18</v>
      </c>
      <c r="L191" s="4" t="s">
        <v>19</v>
      </c>
      <c r="M191" s="4" t="s">
        <v>20</v>
      </c>
      <c r="N191" s="4" t="s">
        <v>21</v>
      </c>
      <c r="O191" s="4" t="s">
        <v>22</v>
      </c>
      <c r="P191" s="4" t="s">
        <v>23</v>
      </c>
      <c r="Q191" s="81"/>
      <c r="R191" s="82"/>
      <c r="S191" s="83"/>
    </row>
    <row r="192" spans="1:19">
      <c r="A192" s="21">
        <v>1</v>
      </c>
      <c r="B192" s="22">
        <v>2</v>
      </c>
      <c r="C192" s="21">
        <v>3</v>
      </c>
      <c r="D192" s="21">
        <v>4</v>
      </c>
      <c r="E192" s="21">
        <v>5</v>
      </c>
      <c r="F192" s="21">
        <v>6</v>
      </c>
      <c r="G192" s="21">
        <v>7</v>
      </c>
      <c r="H192" s="21">
        <v>8</v>
      </c>
      <c r="I192" s="21">
        <v>9</v>
      </c>
      <c r="J192" s="21">
        <v>10</v>
      </c>
      <c r="K192" s="21">
        <v>11</v>
      </c>
      <c r="L192" s="21">
        <v>12</v>
      </c>
      <c r="M192" s="21">
        <v>13</v>
      </c>
      <c r="N192" s="21">
        <v>14</v>
      </c>
      <c r="O192" s="21">
        <v>15</v>
      </c>
      <c r="P192" s="21">
        <v>16</v>
      </c>
      <c r="Q192" s="21">
        <v>17</v>
      </c>
      <c r="R192" s="22">
        <v>18</v>
      </c>
      <c r="S192" s="23">
        <v>19</v>
      </c>
    </row>
    <row r="193" spans="1:19">
      <c r="A193" s="5" t="s">
        <v>24</v>
      </c>
      <c r="B193" s="24">
        <f>C193+D193</f>
        <v>51</v>
      </c>
      <c r="C193" s="25"/>
      <c r="D193" s="24">
        <f>E193+F193</f>
        <v>51</v>
      </c>
      <c r="E193" s="24">
        <f>G193+H193+M193</f>
        <v>51</v>
      </c>
      <c r="F193" s="26"/>
      <c r="G193" s="26"/>
      <c r="H193" s="24">
        <f>SUM(I193:L193)</f>
        <v>49</v>
      </c>
      <c r="I193" s="26">
        <v>9</v>
      </c>
      <c r="J193" s="26">
        <v>19</v>
      </c>
      <c r="K193" s="26">
        <v>21</v>
      </c>
      <c r="L193" s="26"/>
      <c r="M193" s="24">
        <f>N193+O193+P193</f>
        <v>2</v>
      </c>
      <c r="N193" s="26"/>
      <c r="O193" s="26">
        <v>1</v>
      </c>
      <c r="P193" s="26">
        <v>1</v>
      </c>
      <c r="Q193" s="27">
        <f t="shared" ref="Q193:Q210" si="67">(H193/D193)*100</f>
        <v>96.078431372549019</v>
      </c>
      <c r="R193" s="27">
        <f t="shared" ref="R193:R215" si="68">((J193+I193)/D193)*100</f>
        <v>54.901960784313729</v>
      </c>
      <c r="S193" s="28"/>
    </row>
    <row r="194" spans="1:19">
      <c r="A194" s="10" t="s">
        <v>25</v>
      </c>
      <c r="B194" s="24">
        <f t="shared" ref="B194:B215" si="69">C194+D194</f>
        <v>66</v>
      </c>
      <c r="C194" s="29"/>
      <c r="D194" s="24">
        <f t="shared" ref="D194:D214" si="70">E194+F194</f>
        <v>66</v>
      </c>
      <c r="E194" s="24">
        <f t="shared" ref="E194:E214" si="71">G194+H194+M194</f>
        <v>66</v>
      </c>
      <c r="F194" s="29"/>
      <c r="G194" s="29"/>
      <c r="H194" s="24">
        <f t="shared" ref="H194:H214" si="72">SUM(I194:L194)</f>
        <v>65</v>
      </c>
      <c r="I194" s="29">
        <v>18</v>
      </c>
      <c r="J194" s="29">
        <v>29</v>
      </c>
      <c r="K194" s="29">
        <v>15</v>
      </c>
      <c r="L194" s="29">
        <v>3</v>
      </c>
      <c r="M194" s="24">
        <f t="shared" ref="M194:M214" si="73">SUM(N194:P194)</f>
        <v>1</v>
      </c>
      <c r="N194" s="29"/>
      <c r="O194" s="29">
        <v>1</v>
      </c>
      <c r="P194" s="29"/>
      <c r="Q194" s="27">
        <f t="shared" si="67"/>
        <v>98.484848484848484</v>
      </c>
      <c r="R194" s="27">
        <f t="shared" si="68"/>
        <v>71.212121212121218</v>
      </c>
      <c r="S194" s="28"/>
    </row>
    <row r="195" spans="1:19">
      <c r="A195" s="10" t="s">
        <v>26</v>
      </c>
      <c r="B195" s="24">
        <f t="shared" si="69"/>
        <v>26</v>
      </c>
      <c r="C195" s="29"/>
      <c r="D195" s="24">
        <f t="shared" si="70"/>
        <v>26</v>
      </c>
      <c r="E195" s="24">
        <f t="shared" si="71"/>
        <v>26</v>
      </c>
      <c r="F195" s="29"/>
      <c r="G195" s="29"/>
      <c r="H195" s="24">
        <f t="shared" si="72"/>
        <v>26</v>
      </c>
      <c r="I195" s="29">
        <v>3</v>
      </c>
      <c r="J195" s="29">
        <v>17</v>
      </c>
      <c r="K195" s="29">
        <v>6</v>
      </c>
      <c r="L195" s="29"/>
      <c r="M195" s="24">
        <f t="shared" si="73"/>
        <v>0</v>
      </c>
      <c r="N195" s="29"/>
      <c r="O195" s="29"/>
      <c r="P195" s="29"/>
      <c r="Q195" s="27">
        <f t="shared" si="67"/>
        <v>100</v>
      </c>
      <c r="R195" s="27">
        <f t="shared" si="68"/>
        <v>76.923076923076934</v>
      </c>
      <c r="S195" s="28"/>
    </row>
    <row r="196" spans="1:19">
      <c r="A196" s="10" t="s">
        <v>52</v>
      </c>
      <c r="B196" s="24">
        <f t="shared" si="69"/>
        <v>84</v>
      </c>
      <c r="C196" s="29"/>
      <c r="D196" s="24">
        <f t="shared" si="70"/>
        <v>84</v>
      </c>
      <c r="E196" s="24">
        <f t="shared" si="71"/>
        <v>84</v>
      </c>
      <c r="F196" s="29"/>
      <c r="G196" s="29">
        <v>2</v>
      </c>
      <c r="H196" s="24">
        <f t="shared" si="72"/>
        <v>55</v>
      </c>
      <c r="I196" s="29">
        <v>19</v>
      </c>
      <c r="J196" s="29">
        <v>24</v>
      </c>
      <c r="K196" s="29">
        <v>9</v>
      </c>
      <c r="L196" s="29">
        <v>3</v>
      </c>
      <c r="M196" s="24">
        <f t="shared" si="73"/>
        <v>27</v>
      </c>
      <c r="N196" s="29">
        <v>5</v>
      </c>
      <c r="O196" s="29">
        <v>10</v>
      </c>
      <c r="P196" s="29">
        <v>12</v>
      </c>
      <c r="Q196" s="27">
        <f t="shared" si="67"/>
        <v>65.476190476190482</v>
      </c>
      <c r="R196" s="27">
        <f t="shared" si="68"/>
        <v>51.19047619047619</v>
      </c>
      <c r="S196" s="28"/>
    </row>
    <row r="197" spans="1:19">
      <c r="A197" s="10" t="s">
        <v>27</v>
      </c>
      <c r="B197" s="24">
        <f t="shared" si="69"/>
        <v>33</v>
      </c>
      <c r="C197" s="29"/>
      <c r="D197" s="24">
        <f t="shared" si="70"/>
        <v>33</v>
      </c>
      <c r="E197" s="24">
        <f t="shared" si="71"/>
        <v>33</v>
      </c>
      <c r="F197" s="29"/>
      <c r="G197" s="29"/>
      <c r="H197" s="24">
        <f t="shared" si="72"/>
        <v>33</v>
      </c>
      <c r="I197" s="29">
        <v>3</v>
      </c>
      <c r="J197" s="29">
        <v>8</v>
      </c>
      <c r="K197" s="29">
        <v>11</v>
      </c>
      <c r="L197" s="29">
        <v>11</v>
      </c>
      <c r="M197" s="24">
        <f t="shared" si="73"/>
        <v>0</v>
      </c>
      <c r="N197" s="29"/>
      <c r="O197" s="29"/>
      <c r="P197" s="29"/>
      <c r="Q197" s="27">
        <f t="shared" si="67"/>
        <v>100</v>
      </c>
      <c r="R197" s="27">
        <f t="shared" si="68"/>
        <v>33.333333333333329</v>
      </c>
      <c r="S197" s="28"/>
    </row>
    <row r="198" spans="1:19">
      <c r="A198" s="10" t="s">
        <v>28</v>
      </c>
      <c r="B198" s="24">
        <f t="shared" si="69"/>
        <v>68</v>
      </c>
      <c r="C198" s="29"/>
      <c r="D198" s="24">
        <f t="shared" si="70"/>
        <v>68</v>
      </c>
      <c r="E198" s="24">
        <f t="shared" si="71"/>
        <v>68</v>
      </c>
      <c r="F198" s="29"/>
      <c r="G198" s="29"/>
      <c r="H198" s="24">
        <f t="shared" si="72"/>
        <v>65</v>
      </c>
      <c r="I198" s="29">
        <v>10</v>
      </c>
      <c r="J198" s="29">
        <v>23</v>
      </c>
      <c r="K198" s="29">
        <v>27</v>
      </c>
      <c r="L198" s="29">
        <v>5</v>
      </c>
      <c r="M198" s="24">
        <f t="shared" si="73"/>
        <v>3</v>
      </c>
      <c r="N198" s="29"/>
      <c r="O198" s="29"/>
      <c r="P198" s="29">
        <v>3</v>
      </c>
      <c r="Q198" s="27">
        <f t="shared" si="67"/>
        <v>95.588235294117652</v>
      </c>
      <c r="R198" s="27">
        <f t="shared" si="68"/>
        <v>48.529411764705884</v>
      </c>
      <c r="S198" s="28"/>
    </row>
    <row r="199" spans="1:19">
      <c r="A199" s="10" t="s">
        <v>50</v>
      </c>
      <c r="B199" s="24">
        <f t="shared" si="69"/>
        <v>48</v>
      </c>
      <c r="C199" s="29"/>
      <c r="D199" s="24">
        <f t="shared" si="70"/>
        <v>48</v>
      </c>
      <c r="E199" s="24">
        <f t="shared" si="71"/>
        <v>48</v>
      </c>
      <c r="F199" s="29"/>
      <c r="G199" s="29">
        <v>8</v>
      </c>
      <c r="H199" s="24">
        <f t="shared" si="72"/>
        <v>40</v>
      </c>
      <c r="I199" s="29">
        <v>14</v>
      </c>
      <c r="J199" s="29">
        <v>20</v>
      </c>
      <c r="K199" s="29">
        <v>6</v>
      </c>
      <c r="L199" s="29"/>
      <c r="M199" s="24">
        <f t="shared" si="73"/>
        <v>0</v>
      </c>
      <c r="N199" s="29"/>
      <c r="O199" s="29"/>
      <c r="P199" s="29"/>
      <c r="Q199" s="27">
        <f t="shared" si="67"/>
        <v>83.333333333333343</v>
      </c>
      <c r="R199" s="27">
        <f t="shared" si="68"/>
        <v>70.833333333333343</v>
      </c>
      <c r="S199" s="28"/>
    </row>
    <row r="200" spans="1:19">
      <c r="A200" s="10" t="s">
        <v>29</v>
      </c>
      <c r="B200" s="24">
        <f t="shared" si="69"/>
        <v>43</v>
      </c>
      <c r="C200" s="29"/>
      <c r="D200" s="24">
        <f t="shared" si="70"/>
        <v>43</v>
      </c>
      <c r="E200" s="24">
        <f t="shared" si="71"/>
        <v>43</v>
      </c>
      <c r="F200" s="29"/>
      <c r="G200" s="29">
        <v>1</v>
      </c>
      <c r="H200" s="24">
        <f t="shared" si="72"/>
        <v>39</v>
      </c>
      <c r="I200" s="29">
        <v>2</v>
      </c>
      <c r="J200" s="29">
        <v>13</v>
      </c>
      <c r="K200" s="29">
        <v>14</v>
      </c>
      <c r="L200" s="29">
        <v>10</v>
      </c>
      <c r="M200" s="24">
        <f t="shared" si="73"/>
        <v>3</v>
      </c>
      <c r="N200" s="29">
        <v>2</v>
      </c>
      <c r="O200" s="29">
        <v>1</v>
      </c>
      <c r="P200" s="29"/>
      <c r="Q200" s="27">
        <f>(H200/D200)*100</f>
        <v>90.697674418604649</v>
      </c>
      <c r="R200" s="27">
        <f>((J200+I200)/D200)*100</f>
        <v>34.883720930232556</v>
      </c>
      <c r="S200" s="28"/>
    </row>
    <row r="201" spans="1:19">
      <c r="A201" s="10" t="s">
        <v>30</v>
      </c>
      <c r="B201" s="24">
        <f t="shared" si="69"/>
        <v>45</v>
      </c>
      <c r="C201" s="29"/>
      <c r="D201" s="24">
        <f t="shared" si="70"/>
        <v>45</v>
      </c>
      <c r="E201" s="24">
        <f t="shared" si="71"/>
        <v>45</v>
      </c>
      <c r="F201" s="29"/>
      <c r="G201" s="29"/>
      <c r="H201" s="24">
        <f t="shared" si="72"/>
        <v>45</v>
      </c>
      <c r="I201" s="29">
        <v>9</v>
      </c>
      <c r="J201" s="29">
        <v>13</v>
      </c>
      <c r="K201" s="29">
        <v>23</v>
      </c>
      <c r="L201" s="29"/>
      <c r="M201" s="24">
        <f t="shared" si="73"/>
        <v>0</v>
      </c>
      <c r="N201" s="29"/>
      <c r="O201" s="29"/>
      <c r="P201" s="29"/>
      <c r="Q201" s="27">
        <f t="shared" si="67"/>
        <v>100</v>
      </c>
      <c r="R201" s="27">
        <f t="shared" si="68"/>
        <v>48.888888888888886</v>
      </c>
      <c r="S201" s="28"/>
    </row>
    <row r="202" spans="1:19">
      <c r="A202" s="10" t="s">
        <v>31</v>
      </c>
      <c r="B202" s="24">
        <f t="shared" si="69"/>
        <v>67</v>
      </c>
      <c r="C202" s="29"/>
      <c r="D202" s="24">
        <f t="shared" si="70"/>
        <v>67</v>
      </c>
      <c r="E202" s="24">
        <f t="shared" si="71"/>
        <v>67</v>
      </c>
      <c r="F202" s="29"/>
      <c r="G202" s="29"/>
      <c r="H202" s="24">
        <f t="shared" si="72"/>
        <v>66</v>
      </c>
      <c r="I202" s="29">
        <v>21</v>
      </c>
      <c r="J202" s="29">
        <v>30</v>
      </c>
      <c r="K202" s="29">
        <v>13</v>
      </c>
      <c r="L202" s="29">
        <v>2</v>
      </c>
      <c r="M202" s="24">
        <f t="shared" si="73"/>
        <v>1</v>
      </c>
      <c r="N202" s="29">
        <v>1</v>
      </c>
      <c r="O202" s="29"/>
      <c r="P202" s="29"/>
      <c r="Q202" s="27">
        <f t="shared" si="67"/>
        <v>98.507462686567166</v>
      </c>
      <c r="R202" s="27">
        <f t="shared" si="68"/>
        <v>76.119402985074629</v>
      </c>
      <c r="S202" s="28"/>
    </row>
    <row r="203" spans="1:19">
      <c r="A203" s="10" t="s">
        <v>32</v>
      </c>
      <c r="B203" s="24">
        <f t="shared" si="69"/>
        <v>166</v>
      </c>
      <c r="C203" s="29">
        <v>1</v>
      </c>
      <c r="D203" s="24">
        <f t="shared" si="70"/>
        <v>165</v>
      </c>
      <c r="E203" s="24">
        <f t="shared" si="71"/>
        <v>161</v>
      </c>
      <c r="F203" s="29">
        <v>4</v>
      </c>
      <c r="G203" s="29">
        <v>1</v>
      </c>
      <c r="H203" s="24">
        <f t="shared" si="72"/>
        <v>158</v>
      </c>
      <c r="I203" s="29">
        <v>12</v>
      </c>
      <c r="J203" s="29">
        <v>95</v>
      </c>
      <c r="K203" s="29">
        <v>27</v>
      </c>
      <c r="L203" s="29">
        <v>24</v>
      </c>
      <c r="M203" s="24">
        <f t="shared" si="73"/>
        <v>2</v>
      </c>
      <c r="N203" s="29">
        <v>2</v>
      </c>
      <c r="O203" s="29"/>
      <c r="P203" s="29"/>
      <c r="Q203" s="27">
        <f t="shared" si="67"/>
        <v>95.757575757575751</v>
      </c>
      <c r="R203" s="27">
        <f t="shared" si="68"/>
        <v>64.848484848484844</v>
      </c>
      <c r="S203" s="62" t="s">
        <v>93</v>
      </c>
    </row>
    <row r="204" spans="1:19">
      <c r="A204" s="10" t="s">
        <v>95</v>
      </c>
      <c r="B204" s="24">
        <f t="shared" si="69"/>
        <v>63</v>
      </c>
      <c r="C204" s="29"/>
      <c r="D204" s="24">
        <f t="shared" ref="D204" si="74">E204+F204</f>
        <v>63</v>
      </c>
      <c r="E204" s="24">
        <f t="shared" ref="E204" si="75">G204+H204+M204</f>
        <v>63</v>
      </c>
      <c r="F204" s="29"/>
      <c r="G204" s="29">
        <v>1</v>
      </c>
      <c r="H204" s="24">
        <f t="shared" si="72"/>
        <v>62</v>
      </c>
      <c r="I204" s="29">
        <v>2</v>
      </c>
      <c r="J204" s="29">
        <v>31</v>
      </c>
      <c r="K204" s="29">
        <v>18</v>
      </c>
      <c r="L204" s="29">
        <v>11</v>
      </c>
      <c r="M204" s="24">
        <f t="shared" si="73"/>
        <v>0</v>
      </c>
      <c r="N204" s="29"/>
      <c r="O204" s="29"/>
      <c r="P204" s="29"/>
      <c r="Q204" s="27">
        <f t="shared" ref="Q204" si="76">(H204/D204)*100</f>
        <v>98.412698412698404</v>
      </c>
      <c r="R204" s="27">
        <f t="shared" ref="R204" si="77">((J204+I204)/D204)*100</f>
        <v>52.380952380952387</v>
      </c>
      <c r="S204" s="62"/>
    </row>
    <row r="205" spans="1:19" ht="12.75" customHeight="1">
      <c r="A205" s="10" t="s">
        <v>33</v>
      </c>
      <c r="B205" s="24">
        <f t="shared" si="69"/>
        <v>30</v>
      </c>
      <c r="C205" s="29"/>
      <c r="D205" s="24">
        <f t="shared" si="70"/>
        <v>30</v>
      </c>
      <c r="E205" s="24">
        <f t="shared" si="71"/>
        <v>30</v>
      </c>
      <c r="F205" s="29"/>
      <c r="G205" s="29"/>
      <c r="H205" s="24">
        <f t="shared" si="72"/>
        <v>26</v>
      </c>
      <c r="I205" s="29">
        <v>7</v>
      </c>
      <c r="J205" s="29">
        <v>9</v>
      </c>
      <c r="K205" s="29">
        <v>9</v>
      </c>
      <c r="L205" s="29">
        <v>1</v>
      </c>
      <c r="M205" s="24">
        <f t="shared" si="73"/>
        <v>4</v>
      </c>
      <c r="N205" s="29">
        <v>4</v>
      </c>
      <c r="O205" s="29"/>
      <c r="P205" s="29"/>
      <c r="Q205" s="27">
        <f t="shared" si="67"/>
        <v>86.666666666666671</v>
      </c>
      <c r="R205" s="27">
        <f t="shared" si="68"/>
        <v>53.333333333333336</v>
      </c>
      <c r="S205" s="28"/>
    </row>
    <row r="206" spans="1:19" ht="21.75" customHeight="1">
      <c r="A206" s="10" t="s">
        <v>53</v>
      </c>
      <c r="B206" s="24">
        <f t="shared" si="69"/>
        <v>46</v>
      </c>
      <c r="C206" s="29"/>
      <c r="D206" s="24">
        <f t="shared" si="70"/>
        <v>46</v>
      </c>
      <c r="E206" s="24">
        <f t="shared" si="71"/>
        <v>38</v>
      </c>
      <c r="F206" s="29">
        <v>8</v>
      </c>
      <c r="G206" s="29"/>
      <c r="H206" s="24">
        <f t="shared" si="72"/>
        <v>29</v>
      </c>
      <c r="I206" s="29">
        <v>4</v>
      </c>
      <c r="J206" s="29">
        <v>9</v>
      </c>
      <c r="K206" s="29">
        <v>15</v>
      </c>
      <c r="L206" s="29">
        <v>1</v>
      </c>
      <c r="M206" s="24">
        <f t="shared" si="73"/>
        <v>9</v>
      </c>
      <c r="N206" s="29">
        <v>5</v>
      </c>
      <c r="O206" s="29">
        <v>4</v>
      </c>
      <c r="P206" s="29"/>
      <c r="Q206" s="27">
        <f t="shared" si="67"/>
        <v>63.04347826086957</v>
      </c>
      <c r="R206" s="27">
        <f t="shared" si="68"/>
        <v>28.260869565217391</v>
      </c>
      <c r="S206" s="28"/>
    </row>
    <row r="207" spans="1:19" ht="15" customHeight="1">
      <c r="A207" s="45" t="s">
        <v>34</v>
      </c>
      <c r="B207" s="24">
        <f t="shared" si="69"/>
        <v>95</v>
      </c>
      <c r="C207" s="29"/>
      <c r="D207" s="24">
        <f t="shared" si="70"/>
        <v>95</v>
      </c>
      <c r="E207" s="24">
        <f t="shared" si="71"/>
        <v>95</v>
      </c>
      <c r="F207" s="29"/>
      <c r="G207" s="29"/>
      <c r="H207" s="24">
        <f t="shared" si="72"/>
        <v>88</v>
      </c>
      <c r="I207" s="29">
        <v>6</v>
      </c>
      <c r="J207" s="29">
        <v>13</v>
      </c>
      <c r="K207" s="29">
        <v>65</v>
      </c>
      <c r="L207" s="29">
        <v>4</v>
      </c>
      <c r="M207" s="24">
        <f t="shared" si="73"/>
        <v>7</v>
      </c>
      <c r="N207" s="29">
        <v>6</v>
      </c>
      <c r="O207" s="29">
        <v>1</v>
      </c>
      <c r="P207" s="29"/>
      <c r="Q207" s="27">
        <f t="shared" si="67"/>
        <v>92.631578947368425</v>
      </c>
      <c r="R207" s="27">
        <f t="shared" si="68"/>
        <v>20</v>
      </c>
      <c r="S207" s="62" t="s">
        <v>93</v>
      </c>
    </row>
    <row r="208" spans="1:19">
      <c r="A208" s="10" t="s">
        <v>35</v>
      </c>
      <c r="B208" s="24">
        <f t="shared" si="69"/>
        <v>70</v>
      </c>
      <c r="C208" s="29"/>
      <c r="D208" s="24">
        <f t="shared" si="70"/>
        <v>70</v>
      </c>
      <c r="E208" s="24">
        <f t="shared" si="71"/>
        <v>70</v>
      </c>
      <c r="F208" s="29"/>
      <c r="G208" s="29"/>
      <c r="H208" s="24">
        <f t="shared" si="72"/>
        <v>63</v>
      </c>
      <c r="I208" s="29">
        <v>20</v>
      </c>
      <c r="J208" s="29">
        <v>23</v>
      </c>
      <c r="K208" s="29">
        <v>12</v>
      </c>
      <c r="L208" s="29">
        <v>8</v>
      </c>
      <c r="M208" s="24">
        <f t="shared" si="73"/>
        <v>7</v>
      </c>
      <c r="N208" s="29">
        <v>5</v>
      </c>
      <c r="O208" s="29">
        <v>2</v>
      </c>
      <c r="P208" s="29"/>
      <c r="Q208" s="27">
        <f t="shared" si="67"/>
        <v>90</v>
      </c>
      <c r="R208" s="27">
        <f t="shared" si="68"/>
        <v>61.428571428571431</v>
      </c>
      <c r="S208" s="28"/>
    </row>
    <row r="209" spans="1:19" ht="21.75">
      <c r="A209" s="10" t="s">
        <v>55</v>
      </c>
      <c r="B209" s="24">
        <f t="shared" si="69"/>
        <v>36</v>
      </c>
      <c r="C209" s="29"/>
      <c r="D209" s="24">
        <f t="shared" si="70"/>
        <v>36</v>
      </c>
      <c r="E209" s="24">
        <f t="shared" si="71"/>
        <v>36</v>
      </c>
      <c r="F209" s="29"/>
      <c r="G209" s="29"/>
      <c r="H209" s="24">
        <f t="shared" si="72"/>
        <v>30</v>
      </c>
      <c r="I209" s="29">
        <v>2</v>
      </c>
      <c r="J209" s="29">
        <v>8</v>
      </c>
      <c r="K209" s="29">
        <v>12</v>
      </c>
      <c r="L209" s="29">
        <v>8</v>
      </c>
      <c r="M209" s="24">
        <f t="shared" si="73"/>
        <v>6</v>
      </c>
      <c r="N209" s="29">
        <v>3</v>
      </c>
      <c r="O209" s="29">
        <v>1</v>
      </c>
      <c r="P209" s="29">
        <v>2</v>
      </c>
      <c r="Q209" s="27">
        <f t="shared" si="67"/>
        <v>83.333333333333343</v>
      </c>
      <c r="R209" s="27">
        <f t="shared" si="68"/>
        <v>27.777777777777779</v>
      </c>
      <c r="S209" s="28"/>
    </row>
    <row r="210" spans="1:19">
      <c r="A210" s="10" t="s">
        <v>37</v>
      </c>
      <c r="B210" s="24">
        <f t="shared" si="69"/>
        <v>106</v>
      </c>
      <c r="C210" s="29"/>
      <c r="D210" s="24">
        <f t="shared" si="70"/>
        <v>106</v>
      </c>
      <c r="E210" s="24">
        <f t="shared" si="71"/>
        <v>103</v>
      </c>
      <c r="F210" s="29">
        <v>3</v>
      </c>
      <c r="G210" s="29"/>
      <c r="H210" s="24">
        <f t="shared" si="72"/>
        <v>103</v>
      </c>
      <c r="I210" s="29">
        <v>41</v>
      </c>
      <c r="J210" s="29">
        <v>50</v>
      </c>
      <c r="K210" s="29">
        <v>12</v>
      </c>
      <c r="L210" s="29"/>
      <c r="M210" s="24">
        <f t="shared" si="73"/>
        <v>0</v>
      </c>
      <c r="N210" s="29"/>
      <c r="O210" s="29"/>
      <c r="P210" s="29"/>
      <c r="Q210" s="27">
        <f t="shared" si="67"/>
        <v>97.169811320754718</v>
      </c>
      <c r="R210" s="27">
        <f t="shared" si="68"/>
        <v>85.84905660377359</v>
      </c>
      <c r="S210" s="28"/>
    </row>
    <row r="211" spans="1:19">
      <c r="A211" s="10" t="s">
        <v>38</v>
      </c>
      <c r="B211" s="24">
        <f t="shared" si="69"/>
        <v>54</v>
      </c>
      <c r="C211" s="29"/>
      <c r="D211" s="24">
        <f t="shared" si="70"/>
        <v>54</v>
      </c>
      <c r="E211" s="24">
        <f t="shared" si="71"/>
        <v>54</v>
      </c>
      <c r="F211" s="29"/>
      <c r="G211" s="29"/>
      <c r="H211" s="24">
        <f t="shared" si="72"/>
        <v>52</v>
      </c>
      <c r="I211" s="29">
        <v>12</v>
      </c>
      <c r="J211" s="29">
        <v>21</v>
      </c>
      <c r="K211" s="29">
        <v>16</v>
      </c>
      <c r="L211" s="29">
        <v>3</v>
      </c>
      <c r="M211" s="24">
        <f t="shared" si="73"/>
        <v>2</v>
      </c>
      <c r="N211" s="29">
        <v>2</v>
      </c>
      <c r="O211" s="29"/>
      <c r="P211" s="29"/>
      <c r="Q211" s="27">
        <f>(H211/D211)*100</f>
        <v>96.296296296296291</v>
      </c>
      <c r="R211" s="27">
        <f t="shared" si="68"/>
        <v>61.111111111111114</v>
      </c>
      <c r="S211" s="28"/>
    </row>
    <row r="212" spans="1:19">
      <c r="A212" s="10" t="s">
        <v>39</v>
      </c>
      <c r="B212" s="24">
        <f t="shared" si="69"/>
        <v>50</v>
      </c>
      <c r="C212" s="29"/>
      <c r="D212" s="24">
        <f t="shared" si="70"/>
        <v>50</v>
      </c>
      <c r="E212" s="24">
        <f t="shared" si="71"/>
        <v>50</v>
      </c>
      <c r="F212" s="29"/>
      <c r="G212" s="29"/>
      <c r="H212" s="24">
        <f t="shared" si="72"/>
        <v>49</v>
      </c>
      <c r="I212" s="29">
        <v>14</v>
      </c>
      <c r="J212" s="29">
        <v>13</v>
      </c>
      <c r="K212" s="29">
        <v>22</v>
      </c>
      <c r="L212" s="29"/>
      <c r="M212" s="24">
        <f t="shared" si="73"/>
        <v>1</v>
      </c>
      <c r="N212" s="29">
        <v>1</v>
      </c>
      <c r="O212" s="29"/>
      <c r="P212" s="29"/>
      <c r="Q212" s="27">
        <f t="shared" ref="Q212:Q215" si="78">(H212/D212)*100</f>
        <v>98</v>
      </c>
      <c r="R212" s="27">
        <f t="shared" si="68"/>
        <v>54</v>
      </c>
      <c r="S212" s="28"/>
    </row>
    <row r="213" spans="1:19">
      <c r="A213" s="10" t="s">
        <v>40</v>
      </c>
      <c r="B213" s="24">
        <f t="shared" si="69"/>
        <v>128</v>
      </c>
      <c r="C213" s="29"/>
      <c r="D213" s="24">
        <f t="shared" si="70"/>
        <v>128</v>
      </c>
      <c r="E213" s="24">
        <f t="shared" si="71"/>
        <v>128</v>
      </c>
      <c r="F213" s="29"/>
      <c r="G213" s="29"/>
      <c r="H213" s="24">
        <f t="shared" si="72"/>
        <v>103</v>
      </c>
      <c r="I213" s="29">
        <v>25</v>
      </c>
      <c r="J213" s="29">
        <v>28</v>
      </c>
      <c r="K213" s="29">
        <v>43</v>
      </c>
      <c r="L213" s="29">
        <v>7</v>
      </c>
      <c r="M213" s="24">
        <f t="shared" si="73"/>
        <v>25</v>
      </c>
      <c r="N213" s="29">
        <v>8</v>
      </c>
      <c r="O213" s="29">
        <v>11</v>
      </c>
      <c r="P213" s="29">
        <v>6</v>
      </c>
      <c r="Q213" s="27">
        <f t="shared" si="78"/>
        <v>80.46875</v>
      </c>
      <c r="R213" s="27">
        <f t="shared" si="68"/>
        <v>41.40625</v>
      </c>
      <c r="S213" s="28"/>
    </row>
    <row r="214" spans="1:19">
      <c r="A214" s="10" t="s">
        <v>78</v>
      </c>
      <c r="B214" s="24">
        <f t="shared" si="69"/>
        <v>15</v>
      </c>
      <c r="C214" s="29"/>
      <c r="D214" s="24">
        <f t="shared" si="70"/>
        <v>15</v>
      </c>
      <c r="E214" s="24">
        <f t="shared" si="71"/>
        <v>15</v>
      </c>
      <c r="F214" s="29"/>
      <c r="G214" s="29"/>
      <c r="H214" s="24">
        <f t="shared" si="72"/>
        <v>15</v>
      </c>
      <c r="I214" s="29">
        <v>4</v>
      </c>
      <c r="J214" s="29">
        <v>7</v>
      </c>
      <c r="K214" s="29">
        <v>4</v>
      </c>
      <c r="L214" s="29"/>
      <c r="M214" s="24">
        <f t="shared" si="73"/>
        <v>0</v>
      </c>
      <c r="N214" s="29"/>
      <c r="O214" s="29"/>
      <c r="P214" s="29"/>
      <c r="Q214" s="27">
        <f t="shared" si="78"/>
        <v>100</v>
      </c>
      <c r="R214" s="27">
        <f t="shared" si="68"/>
        <v>73.333333333333329</v>
      </c>
      <c r="S214" s="28"/>
    </row>
    <row r="215" spans="1:19">
      <c r="A215" s="31" t="s">
        <v>41</v>
      </c>
      <c r="B215" s="32">
        <f t="shared" si="69"/>
        <v>1390</v>
      </c>
      <c r="C215" s="33">
        <f t="shared" ref="C215" si="79">SUM(C193:C213)</f>
        <v>1</v>
      </c>
      <c r="D215" s="33">
        <f>E215+F215</f>
        <v>1389</v>
      </c>
      <c r="E215" s="33">
        <f>G215+H215+M215</f>
        <v>1374</v>
      </c>
      <c r="F215" s="33">
        <f>SUM(F193:F214)</f>
        <v>15</v>
      </c>
      <c r="G215" s="33">
        <f>SUM(G193:G214)</f>
        <v>13</v>
      </c>
      <c r="H215" s="33">
        <f>I215+J215+K215+L215</f>
        <v>1261</v>
      </c>
      <c r="I215" s="33">
        <f>SUM(I193:I214)</f>
        <v>257</v>
      </c>
      <c r="J215" s="33">
        <f>SUM(J193:J214)</f>
        <v>503</v>
      </c>
      <c r="K215" s="33">
        <f>SUM(K193:K214)</f>
        <v>400</v>
      </c>
      <c r="L215" s="33">
        <f>SUM(L193:L214)</f>
        <v>101</v>
      </c>
      <c r="M215" s="33">
        <f>N215+O215+P215</f>
        <v>100</v>
      </c>
      <c r="N215" s="33">
        <f>SUM(N193:N214)</f>
        <v>44</v>
      </c>
      <c r="O215" s="33">
        <f>SUM(O193:O214)</f>
        <v>32</v>
      </c>
      <c r="P215" s="33">
        <f>SUM(P193:P214)</f>
        <v>24</v>
      </c>
      <c r="Q215" s="34">
        <f t="shared" si="78"/>
        <v>90.784737221022311</v>
      </c>
      <c r="R215" s="34">
        <f t="shared" si="68"/>
        <v>54.715622750179982</v>
      </c>
      <c r="S215" s="28"/>
    </row>
    <row r="216" spans="1:19">
      <c r="A216" s="35" t="s">
        <v>42</v>
      </c>
      <c r="B216" s="36"/>
      <c r="C216" s="36"/>
      <c r="D216" s="37">
        <f>(D215/B215)*100</f>
        <v>99.928057553956833</v>
      </c>
      <c r="E216" s="37">
        <f>(E215/D215)*100</f>
        <v>98.920086393088553</v>
      </c>
      <c r="F216" s="37">
        <f>(F215/D215)*100</f>
        <v>1.079913606911447</v>
      </c>
      <c r="G216" s="37">
        <f>(G215/D215)*100</f>
        <v>0.93592512598992084</v>
      </c>
      <c r="H216" s="37">
        <f>(H215/D215)*100</f>
        <v>90.784737221022311</v>
      </c>
      <c r="I216" s="37">
        <f>(I215/D215)*100</f>
        <v>18.502519798416124</v>
      </c>
      <c r="J216" s="37">
        <f>(J215/D215)*100</f>
        <v>36.213102951763858</v>
      </c>
      <c r="K216" s="37">
        <f>(K215/D215)*100</f>
        <v>28.797696184305256</v>
      </c>
      <c r="L216" s="37">
        <f>(L215/D215)*100</f>
        <v>7.2714182865370773</v>
      </c>
      <c r="M216" s="37">
        <f>(M215/D215)*100</f>
        <v>7.1994240460763139</v>
      </c>
      <c r="N216" s="37">
        <f>(N215/D215)*100</f>
        <v>3.1677465802735782</v>
      </c>
      <c r="O216" s="37">
        <f>(O215/D215)*100</f>
        <v>2.3038156947444204</v>
      </c>
      <c r="P216" s="37">
        <f>(P215/D215)*100</f>
        <v>1.7278617710583155</v>
      </c>
      <c r="Q216" s="38"/>
      <c r="R216" s="38"/>
      <c r="S216" s="28"/>
    </row>
    <row r="217" spans="1:19">
      <c r="A217" s="100" t="s">
        <v>87</v>
      </c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</row>
    <row r="218" spans="1:19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</row>
    <row r="219" spans="1:19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</row>
    <row r="220" spans="1:19">
      <c r="A220" s="91" t="s">
        <v>0</v>
      </c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</row>
    <row r="221" spans="1:19">
      <c r="A221" s="88" t="s">
        <v>84</v>
      </c>
      <c r="B221" s="88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</row>
    <row r="222" spans="1:19" ht="15" customHeight="1">
      <c r="A222" s="90" t="s">
        <v>85</v>
      </c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</row>
    <row r="223" spans="1:19">
      <c r="A223" s="79" t="s">
        <v>1</v>
      </c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</row>
    <row r="224" spans="1:19">
      <c r="A224" s="2"/>
      <c r="B224" s="79" t="s">
        <v>92</v>
      </c>
      <c r="C224" s="79"/>
      <c r="D224" s="79"/>
      <c r="E224" s="89"/>
      <c r="F224" s="89"/>
      <c r="G224" s="89"/>
      <c r="H224" s="89"/>
      <c r="I224" s="89"/>
      <c r="J224" s="89"/>
      <c r="K224" s="89"/>
      <c r="L224" s="89"/>
      <c r="M224" s="89"/>
      <c r="N224" s="88" t="s">
        <v>56</v>
      </c>
      <c r="O224" s="79"/>
      <c r="P224" s="79"/>
      <c r="Q224" s="79"/>
      <c r="R224" s="79"/>
      <c r="S224" s="2"/>
    </row>
    <row r="225" spans="1:19">
      <c r="A225" s="88" t="s">
        <v>49</v>
      </c>
      <c r="B225" s="88"/>
      <c r="C225" s="88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88"/>
      <c r="Q225" s="88"/>
      <c r="R225" s="88"/>
      <c r="S225" s="88"/>
    </row>
    <row r="226" spans="1:1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>
      <c r="A227" s="80" t="s">
        <v>3</v>
      </c>
      <c r="B227" s="80" t="s">
        <v>4</v>
      </c>
      <c r="C227" s="80" t="s">
        <v>5</v>
      </c>
      <c r="D227" s="80" t="s">
        <v>6</v>
      </c>
      <c r="E227" s="80" t="s">
        <v>7</v>
      </c>
      <c r="F227" s="84" t="s">
        <v>8</v>
      </c>
      <c r="G227" s="84" t="s">
        <v>9</v>
      </c>
      <c r="H227" s="80" t="s">
        <v>10</v>
      </c>
      <c r="I227" s="80"/>
      <c r="J227" s="80"/>
      <c r="K227" s="80"/>
      <c r="L227" s="80"/>
      <c r="M227" s="85" t="s">
        <v>11</v>
      </c>
      <c r="N227" s="86"/>
      <c r="O227" s="86"/>
      <c r="P227" s="87"/>
      <c r="Q227" s="80" t="s">
        <v>12</v>
      </c>
      <c r="R227" s="80" t="s">
        <v>13</v>
      </c>
      <c r="S227" s="83" t="s">
        <v>14</v>
      </c>
    </row>
    <row r="228" spans="1:19" ht="52.5">
      <c r="A228" s="80"/>
      <c r="B228" s="82"/>
      <c r="C228" s="80"/>
      <c r="D228" s="80"/>
      <c r="E228" s="80"/>
      <c r="F228" s="84"/>
      <c r="G228" s="84"/>
      <c r="H228" s="4" t="s">
        <v>15</v>
      </c>
      <c r="I228" s="4" t="s">
        <v>16</v>
      </c>
      <c r="J228" s="4" t="s">
        <v>17</v>
      </c>
      <c r="K228" s="4" t="s">
        <v>18</v>
      </c>
      <c r="L228" s="4" t="s">
        <v>19</v>
      </c>
      <c r="M228" s="4" t="s">
        <v>20</v>
      </c>
      <c r="N228" s="4" t="s">
        <v>21</v>
      </c>
      <c r="O228" s="4" t="s">
        <v>22</v>
      </c>
      <c r="P228" s="4" t="s">
        <v>23</v>
      </c>
      <c r="Q228" s="81"/>
      <c r="R228" s="82"/>
      <c r="S228" s="83"/>
    </row>
    <row r="229" spans="1:19">
      <c r="A229" s="21">
        <v>1</v>
      </c>
      <c r="B229" s="22">
        <v>2</v>
      </c>
      <c r="C229" s="21">
        <v>3</v>
      </c>
      <c r="D229" s="21">
        <v>4</v>
      </c>
      <c r="E229" s="21">
        <v>5</v>
      </c>
      <c r="F229" s="21">
        <v>6</v>
      </c>
      <c r="G229" s="21">
        <v>7</v>
      </c>
      <c r="H229" s="21">
        <v>8</v>
      </c>
      <c r="I229" s="21">
        <v>9</v>
      </c>
      <c r="J229" s="21">
        <v>10</v>
      </c>
      <c r="K229" s="21">
        <v>11</v>
      </c>
      <c r="L229" s="21">
        <v>12</v>
      </c>
      <c r="M229" s="21">
        <v>13</v>
      </c>
      <c r="N229" s="21">
        <v>14</v>
      </c>
      <c r="O229" s="21">
        <v>15</v>
      </c>
      <c r="P229" s="21">
        <v>16</v>
      </c>
      <c r="Q229" s="21">
        <v>17</v>
      </c>
      <c r="R229" s="22">
        <v>18</v>
      </c>
      <c r="S229" s="23">
        <v>19</v>
      </c>
    </row>
    <row r="230" spans="1:19">
      <c r="A230" s="42" t="s">
        <v>43</v>
      </c>
      <c r="B230" s="24">
        <f>C230+D230</f>
        <v>1855</v>
      </c>
      <c r="C230" s="29">
        <v>2</v>
      </c>
      <c r="D230" s="24">
        <f>E230+F230</f>
        <v>1853</v>
      </c>
      <c r="E230" s="24">
        <f>G230+H230+M230</f>
        <v>1835</v>
      </c>
      <c r="F230" s="29">
        <v>18</v>
      </c>
      <c r="G230" s="29">
        <v>21</v>
      </c>
      <c r="H230" s="24">
        <f>SUM(I230:L230)</f>
        <v>1623</v>
      </c>
      <c r="I230" s="29">
        <v>103</v>
      </c>
      <c r="J230" s="29">
        <v>573</v>
      </c>
      <c r="K230" s="29">
        <v>745</v>
      </c>
      <c r="L230" s="29">
        <v>202</v>
      </c>
      <c r="M230" s="24">
        <f t="shared" ref="M230:M235" si="80">SUM(N230:P230)</f>
        <v>191</v>
      </c>
      <c r="N230" s="29">
        <v>109</v>
      </c>
      <c r="O230" s="29">
        <v>42</v>
      </c>
      <c r="P230" s="29">
        <v>40</v>
      </c>
      <c r="Q230" s="27">
        <f t="shared" ref="Q230:Q235" si="81">(H230/D230)*100</f>
        <v>87.587695628710208</v>
      </c>
      <c r="R230" s="27">
        <f t="shared" ref="R230:R235" si="82">((J230+I230)/D230)*100</f>
        <v>36.481381543443064</v>
      </c>
      <c r="S230" s="28"/>
    </row>
    <row r="231" spans="1:19">
      <c r="A231" s="43" t="s">
        <v>45</v>
      </c>
      <c r="B231" s="24">
        <f t="shared" ref="B231:B235" si="83">C231+D231</f>
        <v>2097</v>
      </c>
      <c r="C231" s="29">
        <v>5</v>
      </c>
      <c r="D231" s="24">
        <f>E231+F231</f>
        <v>2092</v>
      </c>
      <c r="E231" s="24">
        <f>G231+H231+M231</f>
        <v>2074</v>
      </c>
      <c r="F231" s="29">
        <v>18</v>
      </c>
      <c r="G231" s="29">
        <v>27</v>
      </c>
      <c r="H231" s="24">
        <f>SUM(I231:L231)</f>
        <v>1760</v>
      </c>
      <c r="I231" s="29">
        <v>160</v>
      </c>
      <c r="J231" s="29">
        <v>513</v>
      </c>
      <c r="K231" s="29">
        <v>857</v>
      </c>
      <c r="L231" s="29">
        <v>230</v>
      </c>
      <c r="M231" s="24">
        <f t="shared" si="80"/>
        <v>287</v>
      </c>
      <c r="N231" s="29">
        <v>148</v>
      </c>
      <c r="O231" s="29">
        <v>71</v>
      </c>
      <c r="P231" s="29">
        <v>68</v>
      </c>
      <c r="Q231" s="27">
        <f t="shared" si="81"/>
        <v>84.130019120458883</v>
      </c>
      <c r="R231" s="27">
        <f t="shared" si="82"/>
        <v>32.170172084130016</v>
      </c>
      <c r="S231" s="11"/>
    </row>
    <row r="232" spans="1:19">
      <c r="A232" s="43" t="s">
        <v>46</v>
      </c>
      <c r="B232" s="24">
        <f t="shared" si="83"/>
        <v>1988</v>
      </c>
      <c r="C232" s="29">
        <v>6</v>
      </c>
      <c r="D232" s="24">
        <f>E232+F232</f>
        <v>1982</v>
      </c>
      <c r="E232" s="24">
        <f>G232+H232+M232</f>
        <v>1942</v>
      </c>
      <c r="F232" s="29">
        <v>40</v>
      </c>
      <c r="G232" s="29">
        <v>11</v>
      </c>
      <c r="H232" s="24">
        <f>SUM(I232:L232)</f>
        <v>1698</v>
      </c>
      <c r="I232" s="29">
        <v>156</v>
      </c>
      <c r="J232" s="29">
        <v>525</v>
      </c>
      <c r="K232" s="29">
        <v>735</v>
      </c>
      <c r="L232" s="29">
        <v>282</v>
      </c>
      <c r="M232" s="24">
        <f t="shared" si="80"/>
        <v>233</v>
      </c>
      <c r="N232" s="29">
        <v>142</v>
      </c>
      <c r="O232" s="29">
        <v>48</v>
      </c>
      <c r="P232" s="29">
        <v>43</v>
      </c>
      <c r="Q232" s="27">
        <f t="shared" si="81"/>
        <v>85.671039354187698</v>
      </c>
      <c r="R232" s="27">
        <f t="shared" si="82"/>
        <v>34.359233097880924</v>
      </c>
      <c r="S232" s="28"/>
    </row>
    <row r="233" spans="1:19">
      <c r="A233" s="43" t="s">
        <v>47</v>
      </c>
      <c r="B233" s="24">
        <f t="shared" si="83"/>
        <v>1648</v>
      </c>
      <c r="C233" s="29">
        <v>11</v>
      </c>
      <c r="D233" s="24">
        <f>E233+F233</f>
        <v>1637</v>
      </c>
      <c r="E233" s="24">
        <f>G233+H233+M233</f>
        <v>1626</v>
      </c>
      <c r="F233" s="29">
        <v>11</v>
      </c>
      <c r="G233" s="29">
        <v>15</v>
      </c>
      <c r="H233" s="24">
        <f>SUM(I233:L233)</f>
        <v>1438</v>
      </c>
      <c r="I233" s="29">
        <v>210</v>
      </c>
      <c r="J233" s="29">
        <v>550</v>
      </c>
      <c r="K233" s="29">
        <v>536</v>
      </c>
      <c r="L233" s="29">
        <v>142</v>
      </c>
      <c r="M233" s="24">
        <f t="shared" si="80"/>
        <v>173</v>
      </c>
      <c r="N233" s="29">
        <v>79</v>
      </c>
      <c r="O233" s="29">
        <v>34</v>
      </c>
      <c r="P233" s="29">
        <v>60</v>
      </c>
      <c r="Q233" s="27">
        <f t="shared" si="81"/>
        <v>87.843616371411116</v>
      </c>
      <c r="R233" s="27">
        <f t="shared" si="82"/>
        <v>46.426389737324378</v>
      </c>
      <c r="S233" s="28"/>
    </row>
    <row r="234" spans="1:19">
      <c r="A234" s="43" t="s">
        <v>48</v>
      </c>
      <c r="B234" s="24">
        <f t="shared" si="83"/>
        <v>1390</v>
      </c>
      <c r="C234" s="29">
        <v>1</v>
      </c>
      <c r="D234" s="24">
        <f>E234+F234</f>
        <v>1389</v>
      </c>
      <c r="E234" s="24">
        <f>G234+H234+M234</f>
        <v>1374</v>
      </c>
      <c r="F234" s="29">
        <v>15</v>
      </c>
      <c r="G234" s="29">
        <v>13</v>
      </c>
      <c r="H234" s="24">
        <f>SUM(I234:L234)</f>
        <v>1261</v>
      </c>
      <c r="I234" s="29">
        <v>257</v>
      </c>
      <c r="J234" s="29">
        <v>503</v>
      </c>
      <c r="K234" s="29">
        <v>400</v>
      </c>
      <c r="L234" s="29">
        <v>101</v>
      </c>
      <c r="M234" s="24">
        <f t="shared" si="80"/>
        <v>100</v>
      </c>
      <c r="N234" s="29">
        <v>44</v>
      </c>
      <c r="O234" s="29">
        <v>32</v>
      </c>
      <c r="P234" s="29">
        <v>24</v>
      </c>
      <c r="Q234" s="27">
        <f t="shared" si="81"/>
        <v>90.784737221022311</v>
      </c>
      <c r="R234" s="27">
        <f t="shared" si="82"/>
        <v>54.715622750179982</v>
      </c>
      <c r="S234" s="30"/>
    </row>
    <row r="235" spans="1:19">
      <c r="A235" s="31" t="s">
        <v>41</v>
      </c>
      <c r="B235" s="32">
        <f t="shared" si="83"/>
        <v>8978</v>
      </c>
      <c r="C235" s="33">
        <f t="shared" ref="C235:P235" si="84">SUM(C230:C234)</f>
        <v>25</v>
      </c>
      <c r="D235" s="33">
        <f t="shared" si="84"/>
        <v>8953</v>
      </c>
      <c r="E235" s="33">
        <f t="shared" si="84"/>
        <v>8851</v>
      </c>
      <c r="F235" s="33">
        <f t="shared" si="84"/>
        <v>102</v>
      </c>
      <c r="G235" s="33">
        <f t="shared" si="84"/>
        <v>87</v>
      </c>
      <c r="H235" s="33">
        <f t="shared" si="84"/>
        <v>7780</v>
      </c>
      <c r="I235" s="33">
        <f t="shared" si="84"/>
        <v>886</v>
      </c>
      <c r="J235" s="33">
        <f t="shared" si="84"/>
        <v>2664</v>
      </c>
      <c r="K235" s="33">
        <f t="shared" si="84"/>
        <v>3273</v>
      </c>
      <c r="L235" s="33">
        <f t="shared" si="84"/>
        <v>957</v>
      </c>
      <c r="M235" s="32">
        <f t="shared" si="80"/>
        <v>984</v>
      </c>
      <c r="N235" s="33">
        <f t="shared" si="84"/>
        <v>522</v>
      </c>
      <c r="O235" s="33">
        <f t="shared" si="84"/>
        <v>227</v>
      </c>
      <c r="P235" s="33">
        <f t="shared" si="84"/>
        <v>235</v>
      </c>
      <c r="Q235" s="34">
        <f t="shared" si="81"/>
        <v>86.898246397855473</v>
      </c>
      <c r="R235" s="34">
        <f t="shared" si="82"/>
        <v>39.651513459175696</v>
      </c>
      <c r="S235" s="11"/>
    </row>
    <row r="236" spans="1:19">
      <c r="A236" s="35" t="s">
        <v>42</v>
      </c>
      <c r="B236" s="36"/>
      <c r="C236" s="36"/>
      <c r="D236" s="37">
        <f>(D235/B235)*100</f>
        <v>99.721541546001333</v>
      </c>
      <c r="E236" s="37">
        <f>(E235/D235)*100</f>
        <v>98.860717078074387</v>
      </c>
      <c r="F236" s="37">
        <f>(F235/D235)*100</f>
        <v>1.1392829219256115</v>
      </c>
      <c r="G236" s="37">
        <f>(G235/D235)*100</f>
        <v>0.97174131576008038</v>
      </c>
      <c r="H236" s="37">
        <f>(H235/D235)*100</f>
        <v>86.898246397855473</v>
      </c>
      <c r="I236" s="37">
        <f>(I235/D235)*100</f>
        <v>9.8961242041773705</v>
      </c>
      <c r="J236" s="37">
        <f>(J235/D235)*100</f>
        <v>29.755389254998327</v>
      </c>
      <c r="K236" s="37">
        <f>(K235/D235)*100</f>
        <v>36.557578465318883</v>
      </c>
      <c r="L236" s="37">
        <f>L235/D235*100</f>
        <v>10.689154473360885</v>
      </c>
      <c r="M236" s="37">
        <f>(M235/D235)*100</f>
        <v>10.99072936445884</v>
      </c>
      <c r="N236" s="37">
        <f>(N235/D235)*100</f>
        <v>5.8304478945604821</v>
      </c>
      <c r="O236" s="37">
        <f>(O235/D235)*100</f>
        <v>2.5354629733050373</v>
      </c>
      <c r="P236" s="37">
        <f>(P235/D235)*100</f>
        <v>2.6248184965933206</v>
      </c>
      <c r="Q236" s="44"/>
      <c r="R236" s="44"/>
      <c r="S236" s="28"/>
    </row>
    <row r="237" spans="1:1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>
      <c r="A238" s="79" t="s">
        <v>86</v>
      </c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</row>
  </sheetData>
  <mergeCells count="137">
    <mergeCell ref="A238:S238"/>
    <mergeCell ref="A217:S217"/>
    <mergeCell ref="A181:S181"/>
    <mergeCell ref="A145:S145"/>
    <mergeCell ref="A109:S109"/>
    <mergeCell ref="A74:S74"/>
    <mergeCell ref="A45:A46"/>
    <mergeCell ref="B45:B46"/>
    <mergeCell ref="C45:C46"/>
    <mergeCell ref="D45:D46"/>
    <mergeCell ref="E45:E46"/>
    <mergeCell ref="S45:S46"/>
    <mergeCell ref="A78:S78"/>
    <mergeCell ref="F45:F46"/>
    <mergeCell ref="G45:G46"/>
    <mergeCell ref="H45:L45"/>
    <mergeCell ref="M45:P45"/>
    <mergeCell ref="Q45:Q46"/>
    <mergeCell ref="R45:R46"/>
    <mergeCell ref="C80:D80"/>
    <mergeCell ref="F80:N80"/>
    <mergeCell ref="O80:S80"/>
    <mergeCell ref="A81:A82"/>
    <mergeCell ref="B81:B82"/>
    <mergeCell ref="A35:S35"/>
    <mergeCell ref="B5:D5"/>
    <mergeCell ref="E5:M5"/>
    <mergeCell ref="N5:R5"/>
    <mergeCell ref="Q6:Q7"/>
    <mergeCell ref="R6:R7"/>
    <mergeCell ref="S6:S7"/>
    <mergeCell ref="A42:S42"/>
    <mergeCell ref="C44:D44"/>
    <mergeCell ref="O44:S44"/>
    <mergeCell ref="A40:S40"/>
    <mergeCell ref="A41:S41"/>
    <mergeCell ref="E43:L43"/>
    <mergeCell ref="A2:S2"/>
    <mergeCell ref="A1:S1"/>
    <mergeCell ref="A4:S4"/>
    <mergeCell ref="A3:S3"/>
    <mergeCell ref="A6:A7"/>
    <mergeCell ref="B6:B7"/>
    <mergeCell ref="C6:C7"/>
    <mergeCell ref="D6:D7"/>
    <mergeCell ref="E6:E7"/>
    <mergeCell ref="F6:F7"/>
    <mergeCell ref="G6:G7"/>
    <mergeCell ref="H6:L6"/>
    <mergeCell ref="M6:P6"/>
    <mergeCell ref="C81:C82"/>
    <mergeCell ref="D81:D82"/>
    <mergeCell ref="E81:E82"/>
    <mergeCell ref="S81:S82"/>
    <mergeCell ref="A76:S76"/>
    <mergeCell ref="A77:S77"/>
    <mergeCell ref="E79:M79"/>
    <mergeCell ref="A114:S114"/>
    <mergeCell ref="F81:F82"/>
    <mergeCell ref="G81:G82"/>
    <mergeCell ref="H81:L81"/>
    <mergeCell ref="M81:P81"/>
    <mergeCell ref="Q81:Q82"/>
    <mergeCell ref="R81:R82"/>
    <mergeCell ref="C116:D116"/>
    <mergeCell ref="O116:S116"/>
    <mergeCell ref="A112:S112"/>
    <mergeCell ref="A113:S113"/>
    <mergeCell ref="A117:A118"/>
    <mergeCell ref="B117:B118"/>
    <mergeCell ref="C117:C118"/>
    <mergeCell ref="D117:D118"/>
    <mergeCell ref="E117:E118"/>
    <mergeCell ref="F117:F118"/>
    <mergeCell ref="E115:M115"/>
    <mergeCell ref="A150:S150"/>
    <mergeCell ref="G117:G118"/>
    <mergeCell ref="H117:L117"/>
    <mergeCell ref="M117:P117"/>
    <mergeCell ref="Q117:Q118"/>
    <mergeCell ref="R117:R118"/>
    <mergeCell ref="S117:S118"/>
    <mergeCell ref="A148:S148"/>
    <mergeCell ref="A149:S149"/>
    <mergeCell ref="C152:D152"/>
    <mergeCell ref="O152:S152"/>
    <mergeCell ref="A153:A154"/>
    <mergeCell ref="B153:B154"/>
    <mergeCell ref="C153:C154"/>
    <mergeCell ref="D153:D154"/>
    <mergeCell ref="E153:E154"/>
    <mergeCell ref="F153:F154"/>
    <mergeCell ref="G153:G154"/>
    <mergeCell ref="H153:L153"/>
    <mergeCell ref="A187:S187"/>
    <mergeCell ref="C189:D189"/>
    <mergeCell ref="O189:S189"/>
    <mergeCell ref="M153:P153"/>
    <mergeCell ref="Q153:Q154"/>
    <mergeCell ref="R153:R154"/>
    <mergeCell ref="S153:S154"/>
    <mergeCell ref="A185:S185"/>
    <mergeCell ref="A186:S186"/>
    <mergeCell ref="E188:M188"/>
    <mergeCell ref="A190:A191"/>
    <mergeCell ref="B190:B191"/>
    <mergeCell ref="C190:C191"/>
    <mergeCell ref="D190:D191"/>
    <mergeCell ref="E190:E191"/>
    <mergeCell ref="F190:F191"/>
    <mergeCell ref="G190:G191"/>
    <mergeCell ref="H190:L190"/>
    <mergeCell ref="M190:P190"/>
    <mergeCell ref="D151:N151"/>
    <mergeCell ref="Q227:Q228"/>
    <mergeCell ref="R227:R228"/>
    <mergeCell ref="S227:S228"/>
    <mergeCell ref="A227:A228"/>
    <mergeCell ref="B227:B228"/>
    <mergeCell ref="C227:C228"/>
    <mergeCell ref="D227:D228"/>
    <mergeCell ref="E227:E228"/>
    <mergeCell ref="F227:F228"/>
    <mergeCell ref="G227:G228"/>
    <mergeCell ref="H227:L227"/>
    <mergeCell ref="M227:P227"/>
    <mergeCell ref="A225:S225"/>
    <mergeCell ref="B224:D224"/>
    <mergeCell ref="E224:M224"/>
    <mergeCell ref="N224:R224"/>
    <mergeCell ref="Q190:Q191"/>
    <mergeCell ref="R190:R191"/>
    <mergeCell ref="S190:S191"/>
    <mergeCell ref="A223:S223"/>
    <mergeCell ref="A222:S222"/>
    <mergeCell ref="A221:S221"/>
    <mergeCell ref="A220:S220"/>
  </mergeCells>
  <pageMargins left="0.39370078740157483" right="0.31496062992125984" top="0.27559055118110237" bottom="0.23622047244094491" header="0.23622047244094491" footer="0.19685039370078741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S235"/>
  <sheetViews>
    <sheetView workbookViewId="0">
      <selection activeCell="A175" sqref="A175:E182"/>
    </sheetView>
  </sheetViews>
  <sheetFormatPr defaultRowHeight="15"/>
  <cols>
    <col min="1" max="3" width="18.7109375" customWidth="1"/>
    <col min="18" max="18" width="19.7109375" customWidth="1"/>
  </cols>
  <sheetData>
    <row r="1" spans="1:18" ht="18.75">
      <c r="A1" s="101" t="s">
        <v>104</v>
      </c>
      <c r="B1" s="101"/>
      <c r="C1" s="101"/>
      <c r="E1" s="102" t="s">
        <v>104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ht="18.75">
      <c r="A2" s="48" t="s">
        <v>63</v>
      </c>
      <c r="B2" s="48" t="s">
        <v>64</v>
      </c>
      <c r="C2" s="48" t="s">
        <v>65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18.75">
      <c r="A3" s="52" t="s">
        <v>27</v>
      </c>
      <c r="B3" s="50">
        <v>100</v>
      </c>
      <c r="C3" s="51">
        <v>36.5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 ht="20.25" customHeight="1">
      <c r="A4" s="52" t="s">
        <v>25</v>
      </c>
      <c r="B4" s="50">
        <v>99.1</v>
      </c>
      <c r="C4" s="51">
        <v>54.1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ht="18.75">
      <c r="A5" s="52" t="s">
        <v>30</v>
      </c>
      <c r="B5" s="50">
        <v>99</v>
      </c>
      <c r="C5" s="51">
        <v>41.6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8" ht="18.75">
      <c r="A6" s="52" t="s">
        <v>78</v>
      </c>
      <c r="B6" s="50">
        <v>98.3</v>
      </c>
      <c r="C6" s="51">
        <v>58.6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8" ht="19.5" customHeight="1">
      <c r="A7" s="52" t="s">
        <v>51</v>
      </c>
      <c r="B7" s="50">
        <v>97.7</v>
      </c>
      <c r="C7" s="51">
        <v>29.2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1:18" ht="18.75">
      <c r="A8" s="49" t="s">
        <v>24</v>
      </c>
      <c r="B8" s="50">
        <v>97.6</v>
      </c>
      <c r="C8" s="51">
        <v>50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spans="1:18" ht="18.75">
      <c r="A9" s="52" t="s">
        <v>39</v>
      </c>
      <c r="B9" s="50">
        <v>97.1</v>
      </c>
      <c r="C9" s="51">
        <v>39.4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8" ht="18.75">
      <c r="A10" s="52" t="s">
        <v>96</v>
      </c>
      <c r="B10" s="50">
        <v>96.7</v>
      </c>
      <c r="C10" s="51">
        <v>16.7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</row>
    <row r="11" spans="1:18" ht="18.75">
      <c r="A11" s="52" t="s">
        <v>28</v>
      </c>
      <c r="B11" s="50">
        <v>94.9</v>
      </c>
      <c r="C11" s="51">
        <v>32.6</v>
      </c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</row>
    <row r="12" spans="1:18" ht="18.75">
      <c r="A12" s="52" t="s">
        <v>31</v>
      </c>
      <c r="B12" s="50">
        <v>93.9</v>
      </c>
      <c r="C12" s="51">
        <v>53.9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</row>
    <row r="13" spans="1:18" ht="18.75">
      <c r="A13" s="52" t="s">
        <v>35</v>
      </c>
      <c r="B13" s="50">
        <v>93.8</v>
      </c>
      <c r="C13" s="51">
        <v>47</v>
      </c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1:18" ht="24">
      <c r="A14" s="52" t="s">
        <v>26</v>
      </c>
      <c r="B14" s="50">
        <v>93.2</v>
      </c>
      <c r="C14" s="51">
        <v>54.1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</row>
    <row r="15" spans="1:18" ht="18.75">
      <c r="A15" s="52" t="s">
        <v>33</v>
      </c>
      <c r="B15" s="50">
        <v>90.6</v>
      </c>
      <c r="C15" s="51">
        <v>37.1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</row>
    <row r="16" spans="1:18" ht="18.75">
      <c r="A16" s="52" t="s">
        <v>95</v>
      </c>
      <c r="B16" s="50">
        <v>88.6</v>
      </c>
      <c r="C16" s="51">
        <v>39.5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</row>
    <row r="17" spans="1:18" ht="18.75">
      <c r="A17" s="52" t="s">
        <v>37</v>
      </c>
      <c r="B17" s="50">
        <v>87.8</v>
      </c>
      <c r="C17" s="51">
        <v>53.4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</row>
    <row r="18" spans="1:18" ht="18.75">
      <c r="A18" s="52" t="s">
        <v>32</v>
      </c>
      <c r="B18" s="50">
        <v>87.3</v>
      </c>
      <c r="C18" s="51">
        <v>50.7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</row>
    <row r="19" spans="1:18" ht="18.75">
      <c r="A19" s="52" t="s">
        <v>38</v>
      </c>
      <c r="B19" s="50">
        <v>86.8</v>
      </c>
      <c r="C19" s="51">
        <v>36.700000000000003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</row>
    <row r="20" spans="1:18" ht="18.75">
      <c r="A20" s="52" t="s">
        <v>40</v>
      </c>
      <c r="B20" s="50">
        <v>81.900000000000006</v>
      </c>
      <c r="C20" s="51">
        <v>30.1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</row>
    <row r="21" spans="1:18" ht="36">
      <c r="A21" s="52" t="s">
        <v>36</v>
      </c>
      <c r="B21" s="50">
        <v>81.8</v>
      </c>
      <c r="C21" s="51">
        <v>29.5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</row>
    <row r="22" spans="1:18" ht="18.75">
      <c r="A22" s="52" t="s">
        <v>50</v>
      </c>
      <c r="B22" s="50">
        <v>79.2</v>
      </c>
      <c r="C22" s="51">
        <v>38.6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</row>
    <row r="23" spans="1:18" ht="24">
      <c r="A23" s="52" t="s">
        <v>29</v>
      </c>
      <c r="B23" s="50">
        <v>77.400000000000006</v>
      </c>
      <c r="C23" s="51">
        <v>24.2</v>
      </c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</row>
    <row r="24" spans="1:18" ht="18.75">
      <c r="A24" s="52" t="s">
        <v>66</v>
      </c>
      <c r="B24" s="50">
        <v>69.5</v>
      </c>
      <c r="C24" s="51">
        <v>48.4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</row>
    <row r="25" spans="1:18" ht="18.75">
      <c r="A25" s="52" t="s">
        <v>34</v>
      </c>
      <c r="B25" s="50">
        <v>66.5</v>
      </c>
      <c r="C25" s="51">
        <v>12.2</v>
      </c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</row>
    <row r="26" spans="1:18" ht="18.75">
      <c r="A26" s="52" t="s">
        <v>52</v>
      </c>
      <c r="B26" s="50">
        <v>64.099999999999994</v>
      </c>
      <c r="C26" s="51">
        <v>38.6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</row>
    <row r="27" spans="1:18" ht="18.75">
      <c r="A27" s="53" t="s">
        <v>67</v>
      </c>
      <c r="B27" s="54">
        <v>86.9</v>
      </c>
      <c r="C27" s="54">
        <v>39.700000000000003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</row>
    <row r="28" spans="1:18" ht="18.75"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</row>
    <row r="32" spans="1:18" ht="18.75">
      <c r="A32" s="101" t="s">
        <v>105</v>
      </c>
      <c r="B32" s="101"/>
      <c r="C32" s="101"/>
      <c r="E32" s="102" t="s">
        <v>106</v>
      </c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</row>
    <row r="33" spans="1:18" ht="18.75">
      <c r="A33" s="48" t="s">
        <v>63</v>
      </c>
      <c r="B33" s="48" t="s">
        <v>64</v>
      </c>
      <c r="C33" s="48" t="s">
        <v>65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</row>
    <row r="34" spans="1:18" ht="18.75">
      <c r="A34" s="52" t="s">
        <v>27</v>
      </c>
      <c r="B34" s="50">
        <v>100</v>
      </c>
      <c r="C34" s="51">
        <v>37.9</v>
      </c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</row>
    <row r="35" spans="1:18" ht="18.75">
      <c r="A35" s="52" t="s">
        <v>30</v>
      </c>
      <c r="B35" s="50">
        <v>100</v>
      </c>
      <c r="C35" s="51">
        <v>44.4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</row>
    <row r="36" spans="1:18" ht="18.75">
      <c r="A36" s="52" t="s">
        <v>78</v>
      </c>
      <c r="B36" s="50">
        <v>100</v>
      </c>
      <c r="C36" s="51">
        <v>80</v>
      </c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</row>
    <row r="37" spans="1:18" ht="18.75">
      <c r="A37" s="52" t="s">
        <v>95</v>
      </c>
      <c r="B37" s="50">
        <v>100</v>
      </c>
      <c r="C37" s="51">
        <v>58.7</v>
      </c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18" ht="18.75">
      <c r="A38" s="52" t="s">
        <v>51</v>
      </c>
      <c r="B38" s="50">
        <v>100</v>
      </c>
      <c r="C38" s="51">
        <v>25.5</v>
      </c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18" ht="18.75">
      <c r="A39" s="52" t="s">
        <v>35</v>
      </c>
      <c r="B39" s="50">
        <v>98.9</v>
      </c>
      <c r="C39" s="51">
        <v>46.7</v>
      </c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</row>
    <row r="40" spans="1:18" ht="18.75">
      <c r="A40" s="52" t="s">
        <v>28</v>
      </c>
      <c r="B40" s="50">
        <v>97.6</v>
      </c>
      <c r="C40" s="51">
        <v>36.1</v>
      </c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</row>
    <row r="41" spans="1:18" ht="18.75">
      <c r="A41" s="49" t="s">
        <v>24</v>
      </c>
      <c r="B41" s="50">
        <v>97.5</v>
      </c>
      <c r="C41" s="51">
        <v>50</v>
      </c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</row>
    <row r="42" spans="1:18" ht="18.75">
      <c r="A42" s="52" t="s">
        <v>31</v>
      </c>
      <c r="B42" s="50">
        <v>97.4</v>
      </c>
      <c r="C42" s="51">
        <v>38.5</v>
      </c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</row>
    <row r="43" spans="1:18" ht="18.75">
      <c r="A43" s="52" t="s">
        <v>25</v>
      </c>
      <c r="B43" s="50">
        <v>97.1</v>
      </c>
      <c r="C43" s="51">
        <v>35.299999999999997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</row>
    <row r="44" spans="1:18" ht="18.75">
      <c r="A44" s="52" t="s">
        <v>96</v>
      </c>
      <c r="B44" s="50">
        <v>96.7</v>
      </c>
      <c r="C44" s="51">
        <v>16.7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</row>
    <row r="45" spans="1:18" ht="18.75">
      <c r="A45" s="52" t="s">
        <v>33</v>
      </c>
      <c r="B45" s="50">
        <v>93.9</v>
      </c>
      <c r="C45" s="51">
        <v>34.799999999999997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</row>
    <row r="46" spans="1:18" ht="18.75">
      <c r="A46" s="52" t="s">
        <v>39</v>
      </c>
      <c r="B46" s="50">
        <v>93.9</v>
      </c>
      <c r="C46" s="51">
        <v>27.3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</row>
    <row r="47" spans="1:18" ht="24">
      <c r="A47" s="52" t="s">
        <v>29</v>
      </c>
      <c r="B47" s="50">
        <v>93.5</v>
      </c>
      <c r="C47" s="51">
        <v>35.5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</row>
    <row r="48" spans="1:18" ht="18.75">
      <c r="A48" s="52" t="s">
        <v>38</v>
      </c>
      <c r="B48" s="50">
        <v>90.3</v>
      </c>
      <c r="C48" s="51">
        <v>26.9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</row>
    <row r="49" spans="1:18" ht="36">
      <c r="A49" s="52" t="s">
        <v>36</v>
      </c>
      <c r="B49" s="50">
        <v>87.7</v>
      </c>
      <c r="C49" s="51">
        <v>37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</row>
    <row r="50" spans="1:18" ht="18.75">
      <c r="A50" s="52" t="s">
        <v>40</v>
      </c>
      <c r="B50" s="50">
        <v>87.5</v>
      </c>
      <c r="C50" s="51">
        <v>21.7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</row>
    <row r="51" spans="1:18" ht="18.75">
      <c r="A51" s="52" t="s">
        <v>37</v>
      </c>
      <c r="B51" s="50">
        <v>86</v>
      </c>
      <c r="C51" s="51">
        <v>51.2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</row>
    <row r="52" spans="1:18" ht="18.75">
      <c r="A52" s="52" t="s">
        <v>50</v>
      </c>
      <c r="B52" s="50">
        <v>85.9</v>
      </c>
      <c r="C52" s="51">
        <v>15.3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</row>
    <row r="53" spans="1:18" ht="18.75">
      <c r="A53" s="52" t="s">
        <v>32</v>
      </c>
      <c r="B53" s="50">
        <v>80.2</v>
      </c>
      <c r="C53" s="51">
        <v>46.8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</row>
    <row r="54" spans="1:18" ht="24">
      <c r="A54" s="52" t="s">
        <v>26</v>
      </c>
      <c r="B54" s="50">
        <v>73.3</v>
      </c>
      <c r="C54" s="51">
        <v>66.7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</row>
    <row r="55" spans="1:18" ht="18.75">
      <c r="A55" s="52" t="s">
        <v>66</v>
      </c>
      <c r="B55" s="50">
        <v>68.2</v>
      </c>
      <c r="C55" s="51">
        <v>51.8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</row>
    <row r="56" spans="1:18" ht="18.75">
      <c r="A56" s="52" t="s">
        <v>52</v>
      </c>
      <c r="B56" s="50">
        <v>65</v>
      </c>
      <c r="C56" s="51">
        <v>35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</row>
    <row r="57" spans="1:18" ht="18.75">
      <c r="A57" s="52" t="s">
        <v>34</v>
      </c>
      <c r="B57" s="50">
        <v>44.2</v>
      </c>
      <c r="C57" s="51">
        <v>8.4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</row>
    <row r="58" spans="1:18" ht="18.75">
      <c r="A58" s="53" t="s">
        <v>67</v>
      </c>
      <c r="B58" s="54">
        <v>87.6</v>
      </c>
      <c r="C58" s="54">
        <v>36.5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</row>
    <row r="59" spans="1:18" ht="18.75"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</row>
    <row r="62" spans="1:18" ht="18.75">
      <c r="A62" s="101" t="s">
        <v>107</v>
      </c>
      <c r="B62" s="101"/>
      <c r="C62" s="101"/>
      <c r="E62" s="102" t="s">
        <v>108</v>
      </c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</row>
    <row r="63" spans="1:18" ht="18.75">
      <c r="A63" s="48" t="s">
        <v>63</v>
      </c>
      <c r="B63" s="48" t="s">
        <v>64</v>
      </c>
      <c r="C63" s="48" t="s">
        <v>65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</row>
    <row r="64" spans="1:18" ht="18.75">
      <c r="A64" s="52" t="s">
        <v>25</v>
      </c>
      <c r="B64" s="50">
        <v>100</v>
      </c>
      <c r="C64" s="51">
        <v>46.2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</row>
    <row r="65" spans="1:18" ht="18.75">
      <c r="A65" s="52" t="s">
        <v>27</v>
      </c>
      <c r="B65" s="50">
        <v>100</v>
      </c>
      <c r="C65" s="51">
        <v>31.5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</row>
    <row r="66" spans="1:18" ht="18.75">
      <c r="A66" s="52" t="s">
        <v>78</v>
      </c>
      <c r="B66" s="50">
        <v>100</v>
      </c>
      <c r="C66" s="51">
        <v>53.8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</row>
    <row r="67" spans="1:18" ht="18.75">
      <c r="A67" s="52" t="s">
        <v>39</v>
      </c>
      <c r="B67" s="50">
        <v>100</v>
      </c>
      <c r="C67" s="51">
        <v>41.7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</row>
    <row r="68" spans="1:18" ht="18.75">
      <c r="A68" s="49" t="s">
        <v>24</v>
      </c>
      <c r="B68" s="50">
        <v>97.5</v>
      </c>
      <c r="C68" s="51">
        <v>31.3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</row>
    <row r="69" spans="1:18" ht="18.75">
      <c r="A69" s="52" t="s">
        <v>51</v>
      </c>
      <c r="B69" s="50">
        <v>97.3</v>
      </c>
      <c r="C69" s="51">
        <v>22.5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</row>
    <row r="70" spans="1:18" ht="18.75">
      <c r="A70" s="52" t="s">
        <v>30</v>
      </c>
      <c r="B70" s="50">
        <v>95.7</v>
      </c>
      <c r="C70" s="51">
        <v>19.600000000000001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</row>
    <row r="71" spans="1:18" ht="18.75">
      <c r="A71" s="52" t="s">
        <v>35</v>
      </c>
      <c r="B71" s="50">
        <v>94.4</v>
      </c>
      <c r="C71" s="51">
        <v>39.299999999999997</v>
      </c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</row>
    <row r="72" spans="1:18" ht="24">
      <c r="A72" s="52" t="s">
        <v>29</v>
      </c>
      <c r="B72" s="50">
        <v>94.2</v>
      </c>
      <c r="C72" s="51">
        <v>21.2</v>
      </c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</row>
    <row r="73" spans="1:18" ht="18.75">
      <c r="A73" s="52" t="s">
        <v>28</v>
      </c>
      <c r="B73" s="50">
        <v>93.8</v>
      </c>
      <c r="C73" s="51">
        <v>19.8</v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</row>
    <row r="74" spans="1:18" ht="18.75">
      <c r="A74" s="52" t="s">
        <v>31</v>
      </c>
      <c r="B74" s="50">
        <v>92.8</v>
      </c>
      <c r="C74" s="51">
        <v>47.8</v>
      </c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</row>
    <row r="75" spans="1:18" ht="18.75">
      <c r="A75" s="52" t="s">
        <v>33</v>
      </c>
      <c r="B75" s="50">
        <v>89.5</v>
      </c>
      <c r="C75" s="51">
        <v>28.1</v>
      </c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</row>
    <row r="76" spans="1:18" ht="18.75">
      <c r="A76" s="52" t="s">
        <v>32</v>
      </c>
      <c r="B76" s="50">
        <v>86.3</v>
      </c>
      <c r="C76" s="51">
        <v>48.8</v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</row>
    <row r="77" spans="1:18" ht="24">
      <c r="A77" s="52" t="s">
        <v>26</v>
      </c>
      <c r="B77" s="50">
        <v>85.7</v>
      </c>
      <c r="C77" s="51">
        <v>46.4</v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</row>
    <row r="78" spans="1:18" ht="18.75">
      <c r="A78" s="52" t="s">
        <v>38</v>
      </c>
      <c r="B78" s="50">
        <v>84.4</v>
      </c>
      <c r="C78" s="51">
        <v>27.5</v>
      </c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</row>
    <row r="79" spans="1:18" ht="18.75">
      <c r="A79" s="52" t="s">
        <v>37</v>
      </c>
      <c r="B79" s="50">
        <v>82.5</v>
      </c>
      <c r="C79" s="51">
        <v>30.8</v>
      </c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</row>
    <row r="80" spans="1:18" ht="18.75">
      <c r="A80" s="52" t="s">
        <v>40</v>
      </c>
      <c r="B80" s="50">
        <v>81.099999999999994</v>
      </c>
      <c r="C80" s="51">
        <v>29.9</v>
      </c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</row>
    <row r="81" spans="1:18" ht="18.75">
      <c r="A81" s="52" t="s">
        <v>50</v>
      </c>
      <c r="B81" s="50">
        <v>74.7</v>
      </c>
      <c r="C81" s="51">
        <v>30.3</v>
      </c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</row>
    <row r="82" spans="1:18" ht="18.75">
      <c r="A82" s="52" t="s">
        <v>95</v>
      </c>
      <c r="B82" s="50">
        <v>67.2</v>
      </c>
      <c r="C82" s="51">
        <v>17.2</v>
      </c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</row>
    <row r="83" spans="1:18" ht="18.75">
      <c r="A83" s="52" t="s">
        <v>52</v>
      </c>
      <c r="B83" s="50">
        <v>65.3</v>
      </c>
      <c r="C83" s="51">
        <v>28</v>
      </c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</row>
    <row r="84" spans="1:18" ht="36">
      <c r="A84" s="52" t="s">
        <v>36</v>
      </c>
      <c r="B84" s="50">
        <v>63.6</v>
      </c>
      <c r="C84" s="50">
        <v>25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</row>
    <row r="85" spans="1:18" ht="18.75">
      <c r="A85" s="52" t="s">
        <v>66</v>
      </c>
      <c r="B85" s="50">
        <v>61.3</v>
      </c>
      <c r="C85" s="51">
        <v>45.2</v>
      </c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</row>
    <row r="86" spans="1:18" ht="18.75">
      <c r="A86" s="52" t="s">
        <v>34</v>
      </c>
      <c r="B86" s="50">
        <v>46.4</v>
      </c>
      <c r="C86" s="51">
        <v>9.6</v>
      </c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</row>
    <row r="87" spans="1:18" ht="18.75">
      <c r="A87" s="53" t="s">
        <v>67</v>
      </c>
      <c r="B87" s="54">
        <v>84.1</v>
      </c>
      <c r="C87" s="54">
        <v>32.200000000000003</v>
      </c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</row>
    <row r="91" spans="1:18" ht="18.75">
      <c r="A91" s="101" t="s">
        <v>109</v>
      </c>
      <c r="B91" s="101"/>
      <c r="C91" s="101"/>
      <c r="E91" s="102" t="s">
        <v>110</v>
      </c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</row>
    <row r="92" spans="1:18">
      <c r="A92" s="48" t="s">
        <v>63</v>
      </c>
      <c r="B92" s="48" t="s">
        <v>64</v>
      </c>
      <c r="C92" s="48" t="s">
        <v>65</v>
      </c>
    </row>
    <row r="93" spans="1:18">
      <c r="A93" s="49" t="s">
        <v>24</v>
      </c>
      <c r="B93" s="50">
        <v>100</v>
      </c>
      <c r="C93" s="51">
        <v>49.3</v>
      </c>
    </row>
    <row r="94" spans="1:18">
      <c r="A94" s="52" t="s">
        <v>25</v>
      </c>
      <c r="B94" s="50">
        <v>100</v>
      </c>
      <c r="C94" s="51">
        <v>47</v>
      </c>
    </row>
    <row r="95" spans="1:18">
      <c r="A95" s="52" t="s">
        <v>27</v>
      </c>
      <c r="B95" s="50">
        <v>100</v>
      </c>
      <c r="C95" s="51">
        <v>35.6</v>
      </c>
    </row>
    <row r="96" spans="1:18">
      <c r="A96" s="52" t="s">
        <v>30</v>
      </c>
      <c r="B96" s="50">
        <v>100</v>
      </c>
      <c r="C96" s="51">
        <v>44.4</v>
      </c>
    </row>
    <row r="97" spans="1:3">
      <c r="A97" s="52" t="s">
        <v>51</v>
      </c>
      <c r="B97" s="50">
        <v>97.9</v>
      </c>
      <c r="C97" s="51">
        <v>33.799999999999997</v>
      </c>
    </row>
    <row r="98" spans="1:3">
      <c r="A98" s="52" t="s">
        <v>39</v>
      </c>
      <c r="B98" s="50">
        <v>96.3</v>
      </c>
      <c r="C98" s="51">
        <v>46.3</v>
      </c>
    </row>
    <row r="99" spans="1:3" ht="24">
      <c r="A99" s="52" t="s">
        <v>26</v>
      </c>
      <c r="B99" s="50">
        <v>95.1</v>
      </c>
      <c r="C99" s="51">
        <v>41.5</v>
      </c>
    </row>
    <row r="100" spans="1:3">
      <c r="A100" s="52" t="s">
        <v>78</v>
      </c>
      <c r="B100" s="50">
        <v>94.7</v>
      </c>
      <c r="C100" s="51">
        <v>47.4</v>
      </c>
    </row>
    <row r="101" spans="1:3">
      <c r="A101" s="52" t="s">
        <v>31</v>
      </c>
      <c r="B101" s="50">
        <v>93.1</v>
      </c>
      <c r="C101" s="51">
        <v>44.4</v>
      </c>
    </row>
    <row r="102" spans="1:3">
      <c r="A102" s="52" t="s">
        <v>28</v>
      </c>
      <c r="B102" s="50">
        <v>92.6</v>
      </c>
      <c r="C102" s="51">
        <v>36.200000000000003</v>
      </c>
    </row>
    <row r="103" spans="1:3">
      <c r="A103" s="52" t="s">
        <v>35</v>
      </c>
      <c r="B103" s="50">
        <v>90.7</v>
      </c>
      <c r="C103" s="51">
        <v>37</v>
      </c>
    </row>
    <row r="104" spans="1:3" ht="36">
      <c r="A104" s="52" t="s">
        <v>36</v>
      </c>
      <c r="B104" s="50">
        <v>88.2</v>
      </c>
      <c r="C104" s="50">
        <v>17.600000000000001</v>
      </c>
    </row>
    <row r="105" spans="1:3">
      <c r="A105" s="52" t="s">
        <v>33</v>
      </c>
      <c r="B105" s="50">
        <v>86.2</v>
      </c>
      <c r="C105" s="51">
        <v>37.9</v>
      </c>
    </row>
    <row r="106" spans="1:3">
      <c r="A106" s="52" t="s">
        <v>66</v>
      </c>
      <c r="B106" s="50">
        <v>85.7</v>
      </c>
      <c r="C106" s="51">
        <v>53.1</v>
      </c>
    </row>
    <row r="107" spans="1:3">
      <c r="A107" s="52" t="s">
        <v>95</v>
      </c>
      <c r="B107" s="50">
        <v>84.5</v>
      </c>
      <c r="C107" s="51">
        <v>37.1</v>
      </c>
    </row>
    <row r="108" spans="1:3">
      <c r="A108" s="52" t="s">
        <v>37</v>
      </c>
      <c r="B108" s="50">
        <v>83.5</v>
      </c>
      <c r="C108" s="51">
        <v>49.5</v>
      </c>
    </row>
    <row r="109" spans="1:3">
      <c r="A109" s="52" t="s">
        <v>32</v>
      </c>
      <c r="B109" s="50">
        <v>81.7</v>
      </c>
      <c r="C109" s="51">
        <v>32.700000000000003</v>
      </c>
    </row>
    <row r="110" spans="1:3">
      <c r="A110" s="52" t="s">
        <v>40</v>
      </c>
      <c r="B110" s="50">
        <v>79.900000000000006</v>
      </c>
      <c r="C110" s="51">
        <v>25</v>
      </c>
    </row>
    <row r="111" spans="1:3">
      <c r="A111" s="52" t="s">
        <v>34</v>
      </c>
      <c r="B111" s="50">
        <v>77.3</v>
      </c>
      <c r="C111" s="51">
        <v>10.1</v>
      </c>
    </row>
    <row r="112" spans="1:3">
      <c r="A112" s="52" t="s">
        <v>50</v>
      </c>
      <c r="B112" s="50">
        <v>76.3</v>
      </c>
      <c r="C112" s="51">
        <v>28.8</v>
      </c>
    </row>
    <row r="113" spans="1:18">
      <c r="A113" s="52" t="s">
        <v>38</v>
      </c>
      <c r="B113" s="50">
        <v>76.3</v>
      </c>
      <c r="C113" s="51">
        <v>35.5</v>
      </c>
    </row>
    <row r="114" spans="1:18" ht="24">
      <c r="A114" s="52" t="s">
        <v>29</v>
      </c>
      <c r="B114" s="50">
        <v>60.3</v>
      </c>
      <c r="C114" s="51">
        <v>15.4</v>
      </c>
    </row>
    <row r="115" spans="1:18">
      <c r="A115" s="52" t="s">
        <v>52</v>
      </c>
      <c r="B115" s="50">
        <v>59.8</v>
      </c>
      <c r="C115" s="51">
        <v>31</v>
      </c>
    </row>
    <row r="116" spans="1:18">
      <c r="A116" s="53" t="s">
        <v>67</v>
      </c>
      <c r="B116" s="54">
        <v>85.7</v>
      </c>
      <c r="C116" s="54">
        <v>34.4</v>
      </c>
    </row>
    <row r="120" spans="1:18" ht="18.75">
      <c r="A120" s="101" t="s">
        <v>111</v>
      </c>
      <c r="B120" s="101"/>
      <c r="C120" s="101"/>
      <c r="E120" s="102" t="s">
        <v>112</v>
      </c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</row>
    <row r="121" spans="1:18">
      <c r="A121" s="48" t="s">
        <v>63</v>
      </c>
      <c r="B121" s="48" t="s">
        <v>64</v>
      </c>
      <c r="C121" s="48" t="s">
        <v>65</v>
      </c>
    </row>
    <row r="122" spans="1:18">
      <c r="A122" s="52" t="s">
        <v>25</v>
      </c>
      <c r="B122" s="50">
        <v>100</v>
      </c>
      <c r="C122" s="51">
        <v>71.900000000000006</v>
      </c>
    </row>
    <row r="123" spans="1:18" ht="24">
      <c r="A123" s="52" t="s">
        <v>26</v>
      </c>
      <c r="B123" s="50">
        <v>100</v>
      </c>
      <c r="C123" s="51">
        <v>52.6</v>
      </c>
    </row>
    <row r="124" spans="1:18">
      <c r="A124" s="52" t="s">
        <v>27</v>
      </c>
      <c r="B124" s="50">
        <v>100</v>
      </c>
      <c r="C124" s="51">
        <v>44.4</v>
      </c>
    </row>
    <row r="125" spans="1:18">
      <c r="A125" s="52" t="s">
        <v>30</v>
      </c>
      <c r="B125" s="50">
        <v>100</v>
      </c>
      <c r="C125" s="51">
        <v>55.9</v>
      </c>
    </row>
    <row r="126" spans="1:18">
      <c r="A126" s="52" t="s">
        <v>78</v>
      </c>
      <c r="B126" s="50">
        <v>100</v>
      </c>
      <c r="C126" s="51">
        <v>50</v>
      </c>
    </row>
    <row r="127" spans="1:18">
      <c r="A127" s="52" t="s">
        <v>32</v>
      </c>
      <c r="B127" s="50">
        <v>98.1</v>
      </c>
      <c r="C127" s="51">
        <v>69</v>
      </c>
    </row>
    <row r="128" spans="1:18">
      <c r="A128" s="52" t="s">
        <v>39</v>
      </c>
      <c r="B128" s="50">
        <v>96.4</v>
      </c>
      <c r="C128" s="51">
        <v>25</v>
      </c>
    </row>
    <row r="129" spans="1:3">
      <c r="A129" s="49" t="s">
        <v>24</v>
      </c>
      <c r="B129" s="50">
        <v>95.8</v>
      </c>
      <c r="C129" s="51">
        <v>77.099999999999994</v>
      </c>
    </row>
    <row r="130" spans="1:3">
      <c r="A130" s="52" t="s">
        <v>28</v>
      </c>
      <c r="B130" s="50">
        <v>95.7</v>
      </c>
      <c r="C130" s="51">
        <v>25.7</v>
      </c>
    </row>
    <row r="131" spans="1:3">
      <c r="A131" s="52" t="s">
        <v>35</v>
      </c>
      <c r="B131" s="50">
        <v>94.7</v>
      </c>
      <c r="C131" s="51">
        <v>56.8</v>
      </c>
    </row>
    <row r="132" spans="1:3">
      <c r="A132" s="52" t="s">
        <v>51</v>
      </c>
      <c r="B132" s="50">
        <v>94</v>
      </c>
      <c r="C132" s="51">
        <v>39</v>
      </c>
    </row>
    <row r="133" spans="1:3">
      <c r="A133" s="52" t="s">
        <v>33</v>
      </c>
      <c r="B133" s="50">
        <v>93.5</v>
      </c>
      <c r="C133" s="51">
        <v>41.9</v>
      </c>
    </row>
    <row r="134" spans="1:3">
      <c r="A134" s="52" t="s">
        <v>38</v>
      </c>
      <c r="B134" s="50">
        <v>91.5</v>
      </c>
      <c r="C134" s="51">
        <v>45.1</v>
      </c>
    </row>
    <row r="135" spans="1:3">
      <c r="A135" s="52" t="s">
        <v>37</v>
      </c>
      <c r="B135" s="50">
        <v>89.4</v>
      </c>
      <c r="C135" s="51">
        <v>51.1</v>
      </c>
    </row>
    <row r="136" spans="1:3">
      <c r="A136" s="52" t="s">
        <v>31</v>
      </c>
      <c r="B136" s="50">
        <v>88.9</v>
      </c>
      <c r="C136" s="51">
        <v>57.1</v>
      </c>
    </row>
    <row r="137" spans="1:3">
      <c r="A137" s="52" t="s">
        <v>95</v>
      </c>
      <c r="B137" s="50">
        <v>87.7</v>
      </c>
      <c r="C137" s="51">
        <v>19.3</v>
      </c>
    </row>
    <row r="138" spans="1:3" ht="36">
      <c r="A138" s="52" t="s">
        <v>36</v>
      </c>
      <c r="B138" s="50">
        <v>81.5</v>
      </c>
      <c r="C138" s="50">
        <v>35.200000000000003</v>
      </c>
    </row>
    <row r="139" spans="1:3">
      <c r="A139" s="52" t="s">
        <v>40</v>
      </c>
      <c r="B139" s="50">
        <v>81.099999999999994</v>
      </c>
      <c r="C139" s="51">
        <v>33.299999999999997</v>
      </c>
    </row>
    <row r="140" spans="1:3">
      <c r="A140" s="52" t="s">
        <v>50</v>
      </c>
      <c r="B140" s="50">
        <v>76.599999999999994</v>
      </c>
      <c r="C140" s="51">
        <v>67.2</v>
      </c>
    </row>
    <row r="141" spans="1:3">
      <c r="A141" s="52" t="s">
        <v>34</v>
      </c>
      <c r="B141" s="50">
        <v>74.8</v>
      </c>
      <c r="C141" s="51">
        <v>14</v>
      </c>
    </row>
    <row r="142" spans="1:3">
      <c r="A142" s="52" t="s">
        <v>66</v>
      </c>
      <c r="B142" s="50">
        <v>73</v>
      </c>
      <c r="C142" s="51">
        <v>64.900000000000006</v>
      </c>
    </row>
    <row r="143" spans="1:3">
      <c r="A143" s="52" t="s">
        <v>52</v>
      </c>
      <c r="B143" s="50">
        <v>65</v>
      </c>
      <c r="C143" s="51">
        <v>44.7</v>
      </c>
    </row>
    <row r="144" spans="1:3" ht="24">
      <c r="A144" s="52" t="s">
        <v>29</v>
      </c>
      <c r="B144" s="50">
        <v>59.7</v>
      </c>
      <c r="C144" s="51">
        <v>19.399999999999999</v>
      </c>
    </row>
    <row r="145" spans="1:18">
      <c r="A145" s="53" t="s">
        <v>67</v>
      </c>
      <c r="B145" s="54">
        <v>87.8</v>
      </c>
      <c r="C145" s="54">
        <v>46.4</v>
      </c>
    </row>
    <row r="149" spans="1:18" ht="18.75">
      <c r="A149" s="101" t="s">
        <v>113</v>
      </c>
      <c r="B149" s="101"/>
      <c r="C149" s="101"/>
      <c r="E149" s="102" t="s">
        <v>114</v>
      </c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</row>
    <row r="150" spans="1:18">
      <c r="A150" s="48" t="s">
        <v>63</v>
      </c>
      <c r="B150" s="48" t="s">
        <v>64</v>
      </c>
      <c r="C150" s="48" t="s">
        <v>65</v>
      </c>
    </row>
    <row r="151" spans="1:18" ht="24">
      <c r="A151" s="52" t="s">
        <v>26</v>
      </c>
      <c r="B151" s="50">
        <v>100</v>
      </c>
      <c r="C151" s="51">
        <v>76.900000000000006</v>
      </c>
    </row>
    <row r="152" spans="1:18">
      <c r="A152" s="52" t="s">
        <v>27</v>
      </c>
      <c r="B152" s="50">
        <v>100</v>
      </c>
      <c r="C152" s="51">
        <v>33.299999999999997</v>
      </c>
    </row>
    <row r="153" spans="1:18">
      <c r="A153" s="52" t="s">
        <v>30</v>
      </c>
      <c r="B153" s="50">
        <v>100</v>
      </c>
      <c r="C153" s="51">
        <v>48.9</v>
      </c>
    </row>
    <row r="154" spans="1:18">
      <c r="A154" s="52" t="s">
        <v>78</v>
      </c>
      <c r="B154" s="50">
        <v>100</v>
      </c>
      <c r="C154" s="51">
        <v>73.3</v>
      </c>
    </row>
    <row r="155" spans="1:18">
      <c r="A155" s="52" t="s">
        <v>25</v>
      </c>
      <c r="B155" s="50">
        <v>98.5</v>
      </c>
      <c r="C155" s="51">
        <v>71.2</v>
      </c>
    </row>
    <row r="156" spans="1:18">
      <c r="A156" s="52" t="s">
        <v>31</v>
      </c>
      <c r="B156" s="50">
        <v>98.5</v>
      </c>
      <c r="C156" s="51">
        <v>76.099999999999994</v>
      </c>
    </row>
    <row r="157" spans="1:18">
      <c r="A157" s="52" t="s">
        <v>95</v>
      </c>
      <c r="B157" s="50">
        <v>98.4</v>
      </c>
      <c r="C157" s="51">
        <v>52.4</v>
      </c>
    </row>
    <row r="158" spans="1:18">
      <c r="A158" s="52" t="s">
        <v>39</v>
      </c>
      <c r="B158" s="50">
        <v>98</v>
      </c>
      <c r="C158" s="51">
        <v>54</v>
      </c>
    </row>
    <row r="159" spans="1:18">
      <c r="A159" s="52" t="s">
        <v>37</v>
      </c>
      <c r="B159" s="50">
        <v>97.2</v>
      </c>
      <c r="C159" s="51">
        <v>85.8</v>
      </c>
    </row>
    <row r="160" spans="1:18">
      <c r="A160" s="52" t="s">
        <v>38</v>
      </c>
      <c r="B160" s="50">
        <v>96.3</v>
      </c>
      <c r="C160" s="51">
        <v>61.1</v>
      </c>
    </row>
    <row r="161" spans="1:5">
      <c r="A161" s="49" t="s">
        <v>24</v>
      </c>
      <c r="B161" s="50">
        <v>96.1</v>
      </c>
      <c r="C161" s="51">
        <v>54.9</v>
      </c>
    </row>
    <row r="162" spans="1:5">
      <c r="A162" s="52" t="s">
        <v>32</v>
      </c>
      <c r="B162" s="50">
        <v>95.8</v>
      </c>
      <c r="C162" s="51">
        <v>64.8</v>
      </c>
    </row>
    <row r="163" spans="1:5">
      <c r="A163" s="52" t="s">
        <v>28</v>
      </c>
      <c r="B163" s="50">
        <v>95.6</v>
      </c>
      <c r="C163" s="51">
        <v>48.5</v>
      </c>
    </row>
    <row r="164" spans="1:5">
      <c r="A164" s="52" t="s">
        <v>34</v>
      </c>
      <c r="B164" s="50">
        <v>92.6</v>
      </c>
      <c r="C164" s="51">
        <v>20</v>
      </c>
    </row>
    <row r="165" spans="1:5" ht="24">
      <c r="A165" s="52" t="s">
        <v>29</v>
      </c>
      <c r="B165" s="50">
        <v>90.7</v>
      </c>
      <c r="C165" s="51">
        <v>34.9</v>
      </c>
    </row>
    <row r="166" spans="1:5">
      <c r="A166" s="52" t="s">
        <v>35</v>
      </c>
      <c r="B166" s="50">
        <v>90</v>
      </c>
      <c r="C166" s="51">
        <v>61.4</v>
      </c>
    </row>
    <row r="167" spans="1:5">
      <c r="A167" s="52" t="s">
        <v>33</v>
      </c>
      <c r="B167" s="50">
        <v>86.7</v>
      </c>
      <c r="C167" s="51">
        <v>53.3</v>
      </c>
    </row>
    <row r="168" spans="1:5">
      <c r="A168" s="52" t="s">
        <v>50</v>
      </c>
      <c r="B168" s="50">
        <v>83.3</v>
      </c>
      <c r="C168" s="51">
        <v>70.8</v>
      </c>
    </row>
    <row r="169" spans="1:5" ht="36">
      <c r="A169" s="52" t="s">
        <v>36</v>
      </c>
      <c r="B169" s="50">
        <v>83.3</v>
      </c>
      <c r="C169" s="50">
        <v>27.8</v>
      </c>
    </row>
    <row r="170" spans="1:5">
      <c r="A170" s="52" t="s">
        <v>40</v>
      </c>
      <c r="B170" s="74">
        <v>80.5</v>
      </c>
      <c r="C170" s="51">
        <v>41.4</v>
      </c>
    </row>
    <row r="171" spans="1:5">
      <c r="A171" s="52" t="s">
        <v>52</v>
      </c>
      <c r="B171" s="50">
        <v>65.5</v>
      </c>
      <c r="C171" s="51">
        <v>51.2</v>
      </c>
    </row>
    <row r="172" spans="1:5">
      <c r="A172" s="52" t="s">
        <v>66</v>
      </c>
      <c r="B172" s="50">
        <v>63</v>
      </c>
      <c r="C172" s="74">
        <v>28.3</v>
      </c>
    </row>
    <row r="173" spans="1:5">
      <c r="A173" s="53" t="s">
        <v>67</v>
      </c>
      <c r="B173" s="54">
        <v>90.8</v>
      </c>
      <c r="C173" s="54">
        <v>54.7</v>
      </c>
    </row>
    <row r="174" spans="1:5">
      <c r="A174" s="71"/>
      <c r="B174" s="72"/>
      <c r="C174" s="72"/>
    </row>
    <row r="175" spans="1:5">
      <c r="A175" s="76" t="s">
        <v>121</v>
      </c>
      <c r="B175" s="106" t="s">
        <v>122</v>
      </c>
      <c r="C175" s="107"/>
      <c r="D175" s="108" t="s">
        <v>123</v>
      </c>
      <c r="E175" s="109"/>
    </row>
    <row r="176" spans="1:5">
      <c r="A176" s="76"/>
      <c r="B176" s="73" t="s">
        <v>74</v>
      </c>
      <c r="C176" s="73" t="s">
        <v>65</v>
      </c>
      <c r="D176" s="73" t="s">
        <v>74</v>
      </c>
      <c r="E176" s="73" t="s">
        <v>65</v>
      </c>
    </row>
    <row r="177" spans="1:5">
      <c r="A177" s="76" t="s">
        <v>117</v>
      </c>
      <c r="B177" s="73">
        <v>80.2</v>
      </c>
      <c r="C177" s="73">
        <v>46.8</v>
      </c>
      <c r="D177" s="77">
        <v>100</v>
      </c>
      <c r="E177" s="77">
        <v>58.7</v>
      </c>
    </row>
    <row r="178" spans="1:5">
      <c r="A178" s="76" t="s">
        <v>118</v>
      </c>
      <c r="B178" s="73">
        <v>86.3</v>
      </c>
      <c r="C178" s="73">
        <v>48.8</v>
      </c>
      <c r="D178" s="77">
        <v>67.2</v>
      </c>
      <c r="E178" s="77">
        <v>17.2</v>
      </c>
    </row>
    <row r="179" spans="1:5">
      <c r="A179" s="76" t="s">
        <v>118</v>
      </c>
      <c r="B179" s="73">
        <v>81.7</v>
      </c>
      <c r="C179" s="73">
        <v>32.700000000000003</v>
      </c>
      <c r="D179" s="77">
        <v>84.5</v>
      </c>
      <c r="E179" s="77">
        <v>37.1</v>
      </c>
    </row>
    <row r="180" spans="1:5">
      <c r="A180" s="76" t="s">
        <v>119</v>
      </c>
      <c r="B180" s="73">
        <v>98.1</v>
      </c>
      <c r="C180" s="73">
        <v>69</v>
      </c>
      <c r="D180" s="77">
        <v>87.7</v>
      </c>
      <c r="E180" s="77">
        <v>19.3</v>
      </c>
    </row>
    <row r="181" spans="1:5">
      <c r="A181" s="76" t="s">
        <v>120</v>
      </c>
      <c r="B181" s="73">
        <v>95.8</v>
      </c>
      <c r="C181" s="73">
        <v>64.8</v>
      </c>
      <c r="D181" s="77">
        <v>98.4</v>
      </c>
      <c r="E181" s="77">
        <v>52.4</v>
      </c>
    </row>
    <row r="182" spans="1:5">
      <c r="A182" s="53" t="s">
        <v>124</v>
      </c>
      <c r="B182" s="54">
        <v>87.3</v>
      </c>
      <c r="C182" s="54">
        <v>50.7</v>
      </c>
      <c r="D182" s="78">
        <v>88.6</v>
      </c>
      <c r="E182" s="78">
        <v>39.5</v>
      </c>
    </row>
    <row r="183" spans="1:5">
      <c r="A183" s="53"/>
      <c r="B183" s="54"/>
      <c r="C183" s="54"/>
      <c r="D183" s="75"/>
      <c r="E183" s="75"/>
    </row>
    <row r="184" spans="1:5">
      <c r="A184" s="53"/>
      <c r="B184" s="54"/>
      <c r="C184" s="54"/>
      <c r="D184" s="75"/>
      <c r="E184" s="75"/>
    </row>
    <row r="185" spans="1:5">
      <c r="A185" s="71"/>
      <c r="B185" s="72"/>
      <c r="C185" s="72"/>
    </row>
    <row r="186" spans="1:5">
      <c r="A186" s="71"/>
      <c r="B186" s="72"/>
      <c r="C186" s="72"/>
    </row>
    <row r="187" spans="1:5">
      <c r="A187" s="71"/>
      <c r="B187" s="72"/>
      <c r="C187" s="72"/>
    </row>
    <row r="188" spans="1:5">
      <c r="A188" s="71"/>
      <c r="B188" s="72"/>
      <c r="C188" s="72"/>
    </row>
    <row r="189" spans="1:5">
      <c r="A189" s="71"/>
      <c r="B189" s="72"/>
      <c r="C189" s="72"/>
    </row>
    <row r="190" spans="1:5">
      <c r="A190" s="71"/>
      <c r="B190" s="72"/>
      <c r="C190" s="72"/>
    </row>
    <row r="191" spans="1:5">
      <c r="A191" s="71"/>
      <c r="B191" s="72"/>
      <c r="C191" s="72"/>
    </row>
    <row r="193" spans="1:18" ht="21" customHeight="1">
      <c r="A193" s="103" t="s">
        <v>115</v>
      </c>
      <c r="B193" s="103"/>
      <c r="C193" s="103"/>
      <c r="E193" s="105" t="s">
        <v>116</v>
      </c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</row>
    <row r="194" spans="1:18" ht="15.75">
      <c r="A194" s="56" t="s">
        <v>68</v>
      </c>
      <c r="B194" s="57" t="s">
        <v>74</v>
      </c>
      <c r="C194" s="57" t="s">
        <v>65</v>
      </c>
    </row>
    <row r="195" spans="1:18">
      <c r="A195" s="58" t="s">
        <v>69</v>
      </c>
      <c r="B195" s="51">
        <v>87.6</v>
      </c>
      <c r="C195" s="51">
        <v>36.5</v>
      </c>
    </row>
    <row r="196" spans="1:18">
      <c r="A196" s="58" t="s">
        <v>70</v>
      </c>
      <c r="B196" s="51">
        <v>84.1</v>
      </c>
      <c r="C196" s="51">
        <v>32.200000000000003</v>
      </c>
    </row>
    <row r="197" spans="1:18">
      <c r="A197" s="58" t="s">
        <v>71</v>
      </c>
      <c r="B197" s="51">
        <v>85.7</v>
      </c>
      <c r="C197" s="51">
        <v>34.4</v>
      </c>
    </row>
    <row r="198" spans="1:18">
      <c r="A198" s="58" t="s">
        <v>72</v>
      </c>
      <c r="B198" s="51">
        <v>87.8</v>
      </c>
      <c r="C198" s="51">
        <v>46.4</v>
      </c>
    </row>
    <row r="199" spans="1:18">
      <c r="A199" s="59" t="s">
        <v>73</v>
      </c>
      <c r="B199" s="51">
        <v>90.8</v>
      </c>
      <c r="C199" s="51">
        <v>54.7</v>
      </c>
    </row>
    <row r="200" spans="1:18">
      <c r="A200" s="53" t="s">
        <v>67</v>
      </c>
      <c r="B200" s="54">
        <v>86.9</v>
      </c>
      <c r="C200" s="54">
        <v>39.700000000000003</v>
      </c>
    </row>
    <row r="213" spans="1:18" ht="15" customHeight="1">
      <c r="A213" s="103" t="s">
        <v>125</v>
      </c>
      <c r="B213" s="103"/>
      <c r="C213" s="103"/>
      <c r="E213" s="104" t="s">
        <v>125</v>
      </c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</row>
    <row r="214" spans="1:18" ht="30">
      <c r="A214" s="61"/>
      <c r="B214" s="60" t="s">
        <v>75</v>
      </c>
      <c r="C214" s="60" t="s">
        <v>126</v>
      </c>
    </row>
    <row r="215" spans="1:18">
      <c r="A215" s="49" t="s">
        <v>132</v>
      </c>
      <c r="B215" s="50">
        <v>91.1</v>
      </c>
      <c r="C215" s="51">
        <v>86.9</v>
      </c>
    </row>
    <row r="233" spans="1:19">
      <c r="A233" s="103" t="s">
        <v>127</v>
      </c>
      <c r="B233" s="103"/>
      <c r="C233" s="103"/>
      <c r="F233" s="104" t="s">
        <v>128</v>
      </c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</row>
    <row r="234" spans="1:19" ht="30">
      <c r="A234" s="61"/>
      <c r="B234" s="60" t="s">
        <v>129</v>
      </c>
      <c r="C234" s="60" t="s">
        <v>130</v>
      </c>
    </row>
    <row r="235" spans="1:19">
      <c r="A235" s="49" t="s">
        <v>131</v>
      </c>
      <c r="B235" s="50">
        <v>38.4</v>
      </c>
      <c r="C235" s="51">
        <v>39.700000000000003</v>
      </c>
    </row>
  </sheetData>
  <sortState ref="A151:B172">
    <sortCondition descending="1" ref="B151:B172"/>
  </sortState>
  <mergeCells count="20">
    <mergeCell ref="A233:C233"/>
    <mergeCell ref="F233:S233"/>
    <mergeCell ref="A213:C213"/>
    <mergeCell ref="E213:R213"/>
    <mergeCell ref="A149:C149"/>
    <mergeCell ref="E149:R149"/>
    <mergeCell ref="A193:C193"/>
    <mergeCell ref="E193:R193"/>
    <mergeCell ref="B175:C175"/>
    <mergeCell ref="D175:E175"/>
    <mergeCell ref="A91:C91"/>
    <mergeCell ref="E91:R91"/>
    <mergeCell ref="A120:C120"/>
    <mergeCell ref="E120:R120"/>
    <mergeCell ref="A1:C1"/>
    <mergeCell ref="E1:R1"/>
    <mergeCell ref="A32:C32"/>
    <mergeCell ref="E32:R32"/>
    <mergeCell ref="A62:C62"/>
    <mergeCell ref="E62:R62"/>
  </mergeCells>
  <pageMargins left="0.2" right="0.27559055118110237" top="0.35" bottom="0.35433070866141736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Денна</vt:lpstr>
      <vt:lpstr>Діаграми</vt:lpstr>
      <vt:lpstr>Денна!Область_печати</vt:lpstr>
      <vt:lpstr>Діаграми!Область_печати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2017-12-13T08:47:22Z</dcterms:modified>
</cp:coreProperties>
</file>