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1430" windowHeight="7950" activeTab="1"/>
  </bookViews>
  <sheets>
    <sheet name="Денна - з перескл." sheetId="1" r:id="rId1"/>
    <sheet name=" Заочна - з перескл." sheetId="2" r:id="rId2"/>
    <sheet name="Діаграми денна" sheetId="3" r:id="rId3"/>
    <sheet name="Діаграми заочна" sheetId="4" r:id="rId4"/>
  </sheets>
  <definedNames>
    <definedName name="_xlnm.Print_Area" localSheetId="1">' Заочна - з перескл.'!$A$214:$S$233</definedName>
    <definedName name="_xlnm.Print_Area" localSheetId="0">'Денна - з перескл.'!$A$264:$L$277</definedName>
    <definedName name="_xlnm.Print_Area" localSheetId="3">'Діаграми заочна'!$E$1:$R$20</definedName>
  </definedNames>
  <calcPr calcId="145621"/>
</workbook>
</file>

<file path=xl/calcChain.xml><?xml version="1.0" encoding="utf-8"?>
<calcChain xmlns="http://schemas.openxmlformats.org/spreadsheetml/2006/main">
  <c r="C229" i="2" l="1"/>
  <c r="F229" i="2"/>
  <c r="G229" i="2"/>
  <c r="H222" i="2"/>
  <c r="I229" i="2"/>
  <c r="J229" i="2"/>
  <c r="K229" i="2"/>
  <c r="L229" i="2"/>
  <c r="N229" i="2"/>
  <c r="O229" i="2"/>
  <c r="P229" i="2"/>
  <c r="I131" i="2"/>
  <c r="K131" i="2"/>
  <c r="P131" i="2"/>
  <c r="O131" i="2"/>
  <c r="N131" i="2"/>
  <c r="L131" i="2"/>
  <c r="J131" i="2"/>
  <c r="G131" i="2"/>
  <c r="F131" i="2"/>
  <c r="C131" i="2"/>
  <c r="M248" i="1"/>
  <c r="H248" i="1"/>
  <c r="M247" i="1"/>
  <c r="H247" i="1"/>
  <c r="M246" i="1"/>
  <c r="H246" i="1"/>
  <c r="M206" i="2"/>
  <c r="H206" i="2"/>
  <c r="M228" i="2"/>
  <c r="H228" i="2"/>
  <c r="M175" i="2"/>
  <c r="H175" i="2"/>
  <c r="M179" i="2"/>
  <c r="H179" i="2"/>
  <c r="M153" i="2"/>
  <c r="H153" i="2"/>
  <c r="H182" i="1"/>
  <c r="P182" i="2"/>
  <c r="O182" i="2"/>
  <c r="N182" i="2"/>
  <c r="L182" i="2"/>
  <c r="K182" i="2"/>
  <c r="J182" i="2"/>
  <c r="I182" i="2"/>
  <c r="G182" i="2"/>
  <c r="F182" i="2"/>
  <c r="C182" i="2"/>
  <c r="M181" i="2"/>
  <c r="H181" i="2"/>
  <c r="M180" i="2"/>
  <c r="H180" i="2"/>
  <c r="M178" i="2"/>
  <c r="H178" i="2"/>
  <c r="M177" i="2"/>
  <c r="H177" i="2"/>
  <c r="M176" i="2"/>
  <c r="H176" i="2"/>
  <c r="M174" i="2"/>
  <c r="H174" i="2"/>
  <c r="M173" i="2"/>
  <c r="H173" i="2"/>
  <c r="M172" i="2"/>
  <c r="H172" i="2"/>
  <c r="M171" i="2"/>
  <c r="H171" i="2"/>
  <c r="M170" i="2"/>
  <c r="H170" i="2"/>
  <c r="M169" i="2"/>
  <c r="H169" i="2"/>
  <c r="M250" i="1"/>
  <c r="H250" i="1"/>
  <c r="P230" i="1"/>
  <c r="O230" i="1"/>
  <c r="N230" i="1"/>
  <c r="L230" i="1"/>
  <c r="K230" i="1"/>
  <c r="J230" i="1"/>
  <c r="I230" i="1"/>
  <c r="G230" i="1"/>
  <c r="F230" i="1"/>
  <c r="C230" i="1"/>
  <c r="M229" i="1"/>
  <c r="H229" i="1"/>
  <c r="M228" i="1"/>
  <c r="H228" i="1"/>
  <c r="M227" i="1"/>
  <c r="H227" i="1"/>
  <c r="M226" i="1"/>
  <c r="H226" i="1"/>
  <c r="M225" i="1"/>
  <c r="H225" i="1"/>
  <c r="M224" i="1"/>
  <c r="H224" i="1"/>
  <c r="M223" i="1"/>
  <c r="H223" i="1"/>
  <c r="M222" i="1"/>
  <c r="H222" i="1"/>
  <c r="M221" i="1"/>
  <c r="H221" i="1"/>
  <c r="M220" i="1"/>
  <c r="H220" i="1"/>
  <c r="M219" i="1"/>
  <c r="H219" i="1"/>
  <c r="M218" i="1"/>
  <c r="H218" i="1"/>
  <c r="M217" i="1"/>
  <c r="H217" i="1"/>
  <c r="M216" i="1"/>
  <c r="H216" i="1"/>
  <c r="M215" i="1"/>
  <c r="H215" i="1"/>
  <c r="M214" i="1"/>
  <c r="H214" i="1"/>
  <c r="M213" i="1"/>
  <c r="H213" i="1"/>
  <c r="M212" i="1"/>
  <c r="H212" i="1"/>
  <c r="M154" i="2"/>
  <c r="H154" i="2"/>
  <c r="M20" i="2"/>
  <c r="H20" i="2"/>
  <c r="M23" i="1"/>
  <c r="H23" i="1"/>
  <c r="H131" i="2" l="1"/>
  <c r="M131" i="2"/>
  <c r="E131" i="2"/>
  <c r="E228" i="2"/>
  <c r="D228" i="2" s="1"/>
  <c r="Q228" i="2" s="1"/>
  <c r="E248" i="1"/>
  <c r="D248" i="1" s="1"/>
  <c r="E247" i="1"/>
  <c r="D247" i="1" s="1"/>
  <c r="E246" i="1"/>
  <c r="D246" i="1" s="1"/>
  <c r="E213" i="1"/>
  <c r="D213" i="1" s="1"/>
  <c r="Q213" i="1" s="1"/>
  <c r="E224" i="1"/>
  <c r="D224" i="1" s="1"/>
  <c r="R224" i="1" s="1"/>
  <c r="E225" i="1"/>
  <c r="D225" i="1" s="1"/>
  <c r="B225" i="1" s="1"/>
  <c r="E226" i="1"/>
  <c r="D226" i="1" s="1"/>
  <c r="Q226" i="1" s="1"/>
  <c r="E228" i="1"/>
  <c r="D228" i="1" s="1"/>
  <c r="R228" i="1" s="1"/>
  <c r="E229" i="1"/>
  <c r="D229" i="1" s="1"/>
  <c r="B229" i="1" s="1"/>
  <c r="E250" i="1"/>
  <c r="D250" i="1" s="1"/>
  <c r="B250" i="1" s="1"/>
  <c r="E221" i="1"/>
  <c r="D221" i="1" s="1"/>
  <c r="Q221" i="1" s="1"/>
  <c r="E206" i="2"/>
  <c r="D206" i="2" s="1"/>
  <c r="E212" i="1"/>
  <c r="D212" i="1" s="1"/>
  <c r="B212" i="1" s="1"/>
  <c r="E215" i="1"/>
  <c r="D215" i="1" s="1"/>
  <c r="R215" i="1" s="1"/>
  <c r="E216" i="1"/>
  <c r="D216" i="1" s="1"/>
  <c r="B216" i="1" s="1"/>
  <c r="E217" i="1"/>
  <c r="D217" i="1" s="1"/>
  <c r="Q217" i="1" s="1"/>
  <c r="E222" i="1"/>
  <c r="D222" i="1" s="1"/>
  <c r="B222" i="1" s="1"/>
  <c r="E153" i="2"/>
  <c r="D153" i="2" s="1"/>
  <c r="B153" i="2" s="1"/>
  <c r="E175" i="2"/>
  <c r="D175" i="2" s="1"/>
  <c r="R175" i="2" s="1"/>
  <c r="E180" i="2"/>
  <c r="D180" i="2" s="1"/>
  <c r="B180" i="2" s="1"/>
  <c r="E179" i="2"/>
  <c r="D179" i="2" s="1"/>
  <c r="R179" i="2" s="1"/>
  <c r="E171" i="2"/>
  <c r="D171" i="2" s="1"/>
  <c r="R171" i="2" s="1"/>
  <c r="E176" i="2"/>
  <c r="D176" i="2" s="1"/>
  <c r="B176" i="2" s="1"/>
  <c r="E172" i="2"/>
  <c r="D172" i="2" s="1"/>
  <c r="B172" i="2" s="1"/>
  <c r="H182" i="2"/>
  <c r="E169" i="2"/>
  <c r="D169" i="2" s="1"/>
  <c r="R169" i="2" s="1"/>
  <c r="E170" i="2"/>
  <c r="D170" i="2" s="1"/>
  <c r="Q170" i="2" s="1"/>
  <c r="E173" i="2"/>
  <c r="D173" i="2" s="1"/>
  <c r="R173" i="2" s="1"/>
  <c r="E174" i="2"/>
  <c r="D174" i="2" s="1"/>
  <c r="Q174" i="2" s="1"/>
  <c r="E177" i="2"/>
  <c r="D177" i="2" s="1"/>
  <c r="R177" i="2" s="1"/>
  <c r="E178" i="2"/>
  <c r="D178" i="2" s="1"/>
  <c r="Q178" i="2" s="1"/>
  <c r="E181" i="2"/>
  <c r="D181" i="2" s="1"/>
  <c r="R181" i="2" s="1"/>
  <c r="M182" i="2"/>
  <c r="H230" i="1"/>
  <c r="E219" i="1"/>
  <c r="D219" i="1" s="1"/>
  <c r="Q219" i="1" s="1"/>
  <c r="R250" i="1"/>
  <c r="E214" i="1"/>
  <c r="D214" i="1" s="1"/>
  <c r="R214" i="1" s="1"/>
  <c r="E220" i="1"/>
  <c r="D220" i="1" s="1"/>
  <c r="R220" i="1" s="1"/>
  <c r="E227" i="1"/>
  <c r="D227" i="1" s="1"/>
  <c r="R227" i="1" s="1"/>
  <c r="B228" i="1"/>
  <c r="B213" i="1"/>
  <c r="R225" i="1"/>
  <c r="Q228" i="1"/>
  <c r="E218" i="1"/>
  <c r="D218" i="1" s="1"/>
  <c r="E223" i="1"/>
  <c r="D223" i="1" s="1"/>
  <c r="M230" i="1"/>
  <c r="E154" i="2"/>
  <c r="D154" i="2" s="1"/>
  <c r="R154" i="2" s="1"/>
  <c r="E20" i="2"/>
  <c r="D20" i="2" s="1"/>
  <c r="R20" i="2" s="1"/>
  <c r="E23" i="1"/>
  <c r="D23" i="1" s="1"/>
  <c r="R23" i="1" s="1"/>
  <c r="C131" i="1"/>
  <c r="M222" i="2"/>
  <c r="I209" i="2"/>
  <c r="J209" i="2"/>
  <c r="N209" i="2"/>
  <c r="I105" i="2"/>
  <c r="N52" i="2"/>
  <c r="L52" i="2"/>
  <c r="N24" i="2"/>
  <c r="M188" i="1"/>
  <c r="H188" i="1"/>
  <c r="M154" i="1"/>
  <c r="H154" i="1"/>
  <c r="M121" i="1"/>
  <c r="H121" i="1"/>
  <c r="M87" i="1"/>
  <c r="H87" i="1"/>
  <c r="M54" i="1"/>
  <c r="H54" i="1"/>
  <c r="M18" i="1"/>
  <c r="H18" i="1"/>
  <c r="R216" i="1" l="1"/>
  <c r="D131" i="2"/>
  <c r="E132" i="2" s="1"/>
  <c r="R180" i="2"/>
  <c r="B175" i="2"/>
  <c r="Q153" i="2"/>
  <c r="R153" i="2"/>
  <c r="B170" i="2"/>
  <c r="B179" i="2"/>
  <c r="B228" i="2"/>
  <c r="R228" i="2"/>
  <c r="Q250" i="1"/>
  <c r="Q225" i="1"/>
  <c r="R213" i="1"/>
  <c r="R248" i="1"/>
  <c r="Q248" i="1"/>
  <c r="R247" i="1"/>
  <c r="Q247" i="1"/>
  <c r="B246" i="1"/>
  <c r="Q246" i="1"/>
  <c r="R246" i="1"/>
  <c r="B248" i="1"/>
  <c r="B247" i="1"/>
  <c r="R229" i="1"/>
  <c r="R222" i="1"/>
  <c r="Q216" i="1"/>
  <c r="Q224" i="1"/>
  <c r="B226" i="1"/>
  <c r="R221" i="1"/>
  <c r="B224" i="1"/>
  <c r="Q222" i="1"/>
  <c r="Q229" i="1"/>
  <c r="Q220" i="1"/>
  <c r="R226" i="1"/>
  <c r="B221" i="1"/>
  <c r="R212" i="1"/>
  <c r="Q214" i="1"/>
  <c r="Q227" i="1"/>
  <c r="R217" i="1"/>
  <c r="B227" i="1"/>
  <c r="B215" i="1"/>
  <c r="B181" i="2"/>
  <c r="B214" i="1"/>
  <c r="Q171" i="2"/>
  <c r="B171" i="2"/>
  <c r="B169" i="2"/>
  <c r="Q212" i="1"/>
  <c r="B206" i="2"/>
  <c r="R206" i="2"/>
  <c r="Q206" i="2"/>
  <c r="Q215" i="1"/>
  <c r="B217" i="1"/>
  <c r="B220" i="1"/>
  <c r="Q180" i="2"/>
  <c r="Q169" i="2"/>
  <c r="Q172" i="2"/>
  <c r="R172" i="2"/>
  <c r="Q175" i="2"/>
  <c r="B178" i="2"/>
  <c r="Q179" i="2"/>
  <c r="B174" i="2"/>
  <c r="B154" i="2"/>
  <c r="Q176" i="2"/>
  <c r="R178" i="2"/>
  <c r="R174" i="2"/>
  <c r="R170" i="2"/>
  <c r="R176" i="2"/>
  <c r="Q181" i="2"/>
  <c r="Q177" i="2"/>
  <c r="B177" i="2"/>
  <c r="Q173" i="2"/>
  <c r="B173" i="2"/>
  <c r="Q154" i="2"/>
  <c r="E182" i="2"/>
  <c r="R219" i="1"/>
  <c r="B219" i="1"/>
  <c r="B23" i="1"/>
  <c r="R223" i="1"/>
  <c r="B223" i="1"/>
  <c r="R218" i="1"/>
  <c r="B218" i="1"/>
  <c r="Q223" i="1"/>
  <c r="E230" i="1"/>
  <c r="Q218" i="1"/>
  <c r="B20" i="2"/>
  <c r="Q20" i="2"/>
  <c r="Q23" i="1"/>
  <c r="E18" i="1"/>
  <c r="D18" i="1" s="1"/>
  <c r="B18" i="1" s="1"/>
  <c r="E188" i="1"/>
  <c r="D188" i="1" s="1"/>
  <c r="B188" i="1" s="1"/>
  <c r="E222" i="2"/>
  <c r="D222" i="2" s="1"/>
  <c r="B222" i="2" s="1"/>
  <c r="E154" i="1"/>
  <c r="D154" i="1" s="1"/>
  <c r="B154" i="1" s="1"/>
  <c r="E87" i="1"/>
  <c r="D87" i="1" s="1"/>
  <c r="B87" i="1" s="1"/>
  <c r="E54" i="1"/>
  <c r="D54" i="1" s="1"/>
  <c r="Q54" i="1" s="1"/>
  <c r="E121" i="1"/>
  <c r="D121" i="1" s="1"/>
  <c r="C64" i="1"/>
  <c r="F64" i="1"/>
  <c r="G64" i="1"/>
  <c r="I64" i="1"/>
  <c r="J64" i="1"/>
  <c r="K64" i="1"/>
  <c r="L64" i="1"/>
  <c r="N64" i="1"/>
  <c r="O64" i="1"/>
  <c r="P64" i="1"/>
  <c r="K29" i="1"/>
  <c r="O29" i="1"/>
  <c r="P29" i="1"/>
  <c r="N29" i="1"/>
  <c r="L29" i="1"/>
  <c r="J29" i="1"/>
  <c r="I29" i="1"/>
  <c r="G29" i="1"/>
  <c r="F29" i="1"/>
  <c r="C29" i="1"/>
  <c r="H27" i="1"/>
  <c r="M27" i="1"/>
  <c r="K209" i="2"/>
  <c r="L209" i="2"/>
  <c r="P209" i="2"/>
  <c r="I157" i="2"/>
  <c r="L157" i="2"/>
  <c r="P157" i="2"/>
  <c r="C105" i="2"/>
  <c r="L105" i="2"/>
  <c r="N105" i="2"/>
  <c r="O105" i="2"/>
  <c r="P105" i="2"/>
  <c r="J157" i="2"/>
  <c r="K157" i="2"/>
  <c r="J105" i="2"/>
  <c r="K105" i="2"/>
  <c r="I78" i="2"/>
  <c r="J78" i="2"/>
  <c r="K78" i="2"/>
  <c r="J52" i="2"/>
  <c r="K52" i="2"/>
  <c r="I24" i="2"/>
  <c r="J24" i="2"/>
  <c r="K24" i="2"/>
  <c r="N131" i="1"/>
  <c r="O131" i="1"/>
  <c r="P131" i="1"/>
  <c r="G97" i="1"/>
  <c r="N97" i="1"/>
  <c r="O97" i="1"/>
  <c r="P97" i="1"/>
  <c r="M63" i="1"/>
  <c r="M190" i="1"/>
  <c r="H190" i="1"/>
  <c r="M145" i="2"/>
  <c r="C78" i="2"/>
  <c r="L78" i="2"/>
  <c r="N78" i="2"/>
  <c r="O78" i="2"/>
  <c r="P78" i="2"/>
  <c r="O52" i="2"/>
  <c r="P52" i="2"/>
  <c r="C24" i="2"/>
  <c r="L24" i="2"/>
  <c r="O24" i="2"/>
  <c r="P24" i="2"/>
  <c r="M195" i="1"/>
  <c r="H195" i="1"/>
  <c r="M10" i="1"/>
  <c r="F78" i="2"/>
  <c r="G78" i="2"/>
  <c r="C52" i="2"/>
  <c r="F52" i="2"/>
  <c r="G52" i="2"/>
  <c r="F24" i="2"/>
  <c r="G24" i="2"/>
  <c r="M227" i="2"/>
  <c r="H227" i="2"/>
  <c r="F196" i="1"/>
  <c r="G196" i="1"/>
  <c r="I196" i="1"/>
  <c r="J196" i="1"/>
  <c r="K196" i="1"/>
  <c r="L196" i="1"/>
  <c r="N196" i="1"/>
  <c r="O196" i="1"/>
  <c r="P196" i="1"/>
  <c r="G164" i="1"/>
  <c r="F164" i="1"/>
  <c r="I164" i="1"/>
  <c r="J164" i="1"/>
  <c r="K164" i="1"/>
  <c r="L164" i="1"/>
  <c r="N164" i="1"/>
  <c r="F131" i="1"/>
  <c r="G131" i="1"/>
  <c r="I131" i="1"/>
  <c r="J131" i="1"/>
  <c r="K131" i="1"/>
  <c r="L131" i="1"/>
  <c r="C97" i="1"/>
  <c r="F97" i="1"/>
  <c r="I97" i="1"/>
  <c r="J97" i="1"/>
  <c r="K97" i="1"/>
  <c r="L97" i="1"/>
  <c r="H63" i="1"/>
  <c r="M199" i="2"/>
  <c r="H199" i="2"/>
  <c r="M148" i="2"/>
  <c r="H148" i="2"/>
  <c r="M122" i="2"/>
  <c r="H122" i="2"/>
  <c r="M95" i="2"/>
  <c r="H95" i="2"/>
  <c r="M69" i="2"/>
  <c r="H69" i="2"/>
  <c r="M42" i="2"/>
  <c r="M13" i="2"/>
  <c r="H13" i="2"/>
  <c r="M184" i="1"/>
  <c r="H184" i="1"/>
  <c r="M149" i="1"/>
  <c r="H149" i="1"/>
  <c r="M82" i="1"/>
  <c r="H82" i="1"/>
  <c r="M49" i="1"/>
  <c r="H49" i="1"/>
  <c r="M13" i="1"/>
  <c r="M116" i="1"/>
  <c r="H116" i="1"/>
  <c r="M96" i="1"/>
  <c r="H96" i="1"/>
  <c r="M28" i="1"/>
  <c r="O209" i="2"/>
  <c r="G209" i="2"/>
  <c r="F209" i="2"/>
  <c r="C209" i="2"/>
  <c r="M208" i="2"/>
  <c r="H208" i="2"/>
  <c r="M207" i="2"/>
  <c r="H207" i="2"/>
  <c r="M205" i="2"/>
  <c r="H205" i="2"/>
  <c r="M204" i="2"/>
  <c r="H204" i="2"/>
  <c r="M203" i="2"/>
  <c r="H203" i="2"/>
  <c r="M202" i="2"/>
  <c r="H202" i="2"/>
  <c r="M201" i="2"/>
  <c r="H201" i="2"/>
  <c r="M200" i="2"/>
  <c r="H200" i="2"/>
  <c r="M198" i="2"/>
  <c r="H198" i="2"/>
  <c r="M197" i="2"/>
  <c r="H197" i="2"/>
  <c r="M196" i="2"/>
  <c r="H196" i="2"/>
  <c r="M195" i="2"/>
  <c r="H195" i="2"/>
  <c r="M51" i="2"/>
  <c r="M23" i="2"/>
  <c r="H23" i="2"/>
  <c r="M226" i="2"/>
  <c r="H226" i="2"/>
  <c r="M225" i="2"/>
  <c r="H225" i="2"/>
  <c r="M224" i="2"/>
  <c r="H224" i="2"/>
  <c r="M223" i="2"/>
  <c r="H223" i="2"/>
  <c r="O157" i="2"/>
  <c r="N157" i="2"/>
  <c r="G157" i="2"/>
  <c r="F157" i="2"/>
  <c r="C157" i="2"/>
  <c r="M156" i="2"/>
  <c r="H156" i="2"/>
  <c r="M155" i="2"/>
  <c r="H155" i="2"/>
  <c r="M152" i="2"/>
  <c r="H152" i="2"/>
  <c r="M151" i="2"/>
  <c r="H151" i="2"/>
  <c r="M150" i="2"/>
  <c r="H150" i="2"/>
  <c r="M149" i="2"/>
  <c r="H149" i="2"/>
  <c r="M147" i="2"/>
  <c r="H147" i="2"/>
  <c r="M146" i="2"/>
  <c r="H146" i="2"/>
  <c r="H145" i="2"/>
  <c r="M144" i="2"/>
  <c r="H144" i="2"/>
  <c r="M143" i="2"/>
  <c r="H143" i="2"/>
  <c r="M130" i="2"/>
  <c r="H130" i="2"/>
  <c r="M129" i="2"/>
  <c r="H129" i="2"/>
  <c r="M128" i="2"/>
  <c r="H128" i="2"/>
  <c r="M127" i="2"/>
  <c r="H127" i="2"/>
  <c r="M126" i="2"/>
  <c r="H126" i="2"/>
  <c r="M125" i="2"/>
  <c r="H125" i="2"/>
  <c r="M124" i="2"/>
  <c r="H124" i="2"/>
  <c r="M123" i="2"/>
  <c r="H123" i="2"/>
  <c r="M121" i="2"/>
  <c r="H121" i="2"/>
  <c r="M120" i="2"/>
  <c r="H120" i="2"/>
  <c r="M119" i="2"/>
  <c r="H119" i="2"/>
  <c r="M118" i="2"/>
  <c r="H118" i="2"/>
  <c r="M117" i="2"/>
  <c r="H117" i="2"/>
  <c r="M116" i="2"/>
  <c r="H116" i="2"/>
  <c r="G105" i="2"/>
  <c r="F105" i="2"/>
  <c r="M104" i="2"/>
  <c r="H104" i="2"/>
  <c r="M103" i="2"/>
  <c r="H103" i="2"/>
  <c r="M102" i="2"/>
  <c r="H102" i="2"/>
  <c r="M101" i="2"/>
  <c r="H101" i="2"/>
  <c r="M100" i="2"/>
  <c r="H100" i="2"/>
  <c r="M99" i="2"/>
  <c r="H99" i="2"/>
  <c r="M98" i="2"/>
  <c r="H98" i="2"/>
  <c r="M97" i="2"/>
  <c r="H97" i="2"/>
  <c r="M96" i="2"/>
  <c r="H96" i="2"/>
  <c r="M94" i="2"/>
  <c r="H94" i="2"/>
  <c r="M93" i="2"/>
  <c r="H93" i="2"/>
  <c r="M92" i="2"/>
  <c r="H92" i="2"/>
  <c r="M91" i="2"/>
  <c r="H91" i="2"/>
  <c r="M90" i="2"/>
  <c r="H90" i="2"/>
  <c r="M89" i="2"/>
  <c r="H89" i="2"/>
  <c r="M77" i="2"/>
  <c r="H77" i="2"/>
  <c r="M76" i="2"/>
  <c r="H76" i="2"/>
  <c r="M75" i="2"/>
  <c r="H75" i="2"/>
  <c r="M74" i="2"/>
  <c r="H74" i="2"/>
  <c r="M73" i="2"/>
  <c r="H73" i="2"/>
  <c r="M72" i="2"/>
  <c r="H72" i="2"/>
  <c r="M71" i="2"/>
  <c r="H71" i="2"/>
  <c r="M70" i="2"/>
  <c r="H70" i="2"/>
  <c r="M68" i="2"/>
  <c r="H68" i="2"/>
  <c r="M67" i="2"/>
  <c r="H67" i="2"/>
  <c r="M66" i="2"/>
  <c r="H66" i="2"/>
  <c r="M65" i="2"/>
  <c r="H65" i="2"/>
  <c r="M64" i="2"/>
  <c r="H64" i="2"/>
  <c r="M63" i="2"/>
  <c r="H63" i="2"/>
  <c r="M50" i="2"/>
  <c r="M49" i="2"/>
  <c r="M48" i="2"/>
  <c r="M47" i="2"/>
  <c r="M46" i="2"/>
  <c r="M45" i="2"/>
  <c r="M44" i="2"/>
  <c r="M43" i="2"/>
  <c r="M41" i="2"/>
  <c r="M40" i="2"/>
  <c r="M39" i="2"/>
  <c r="M38" i="2"/>
  <c r="M37" i="2"/>
  <c r="M36" i="2"/>
  <c r="H36" i="2"/>
  <c r="M22" i="2"/>
  <c r="H22" i="2"/>
  <c r="M21" i="2"/>
  <c r="H21" i="2"/>
  <c r="M19" i="2"/>
  <c r="H19" i="2"/>
  <c r="M18" i="2"/>
  <c r="H18" i="2"/>
  <c r="M17" i="2"/>
  <c r="H17" i="2"/>
  <c r="M16" i="2"/>
  <c r="H16" i="2"/>
  <c r="M15" i="2"/>
  <c r="H15" i="2"/>
  <c r="M14" i="2"/>
  <c r="H14" i="2"/>
  <c r="M12" i="2"/>
  <c r="H12" i="2"/>
  <c r="M11" i="2"/>
  <c r="H11" i="2"/>
  <c r="M10" i="2"/>
  <c r="H10" i="2"/>
  <c r="M9" i="2"/>
  <c r="H9" i="2"/>
  <c r="M8" i="2"/>
  <c r="H8" i="2"/>
  <c r="P252" i="1"/>
  <c r="O252" i="1"/>
  <c r="N252" i="1"/>
  <c r="L252" i="1"/>
  <c r="K252" i="1"/>
  <c r="J252" i="1"/>
  <c r="I252" i="1"/>
  <c r="G252" i="1"/>
  <c r="F252" i="1"/>
  <c r="C252" i="1"/>
  <c r="M251" i="1"/>
  <c r="H251" i="1"/>
  <c r="M249" i="1"/>
  <c r="H249" i="1"/>
  <c r="C196" i="1"/>
  <c r="M194" i="1"/>
  <c r="H194" i="1"/>
  <c r="M193" i="1"/>
  <c r="H193" i="1"/>
  <c r="M192" i="1"/>
  <c r="H192" i="1"/>
  <c r="M191" i="1"/>
  <c r="H191" i="1"/>
  <c r="M189" i="1"/>
  <c r="H189" i="1"/>
  <c r="M187" i="1"/>
  <c r="H187" i="1"/>
  <c r="M186" i="1"/>
  <c r="H186" i="1"/>
  <c r="M185" i="1"/>
  <c r="H185" i="1"/>
  <c r="M183" i="1"/>
  <c r="H183" i="1"/>
  <c r="M182" i="1"/>
  <c r="M181" i="1"/>
  <c r="H181" i="1"/>
  <c r="M180" i="1"/>
  <c r="H180" i="1"/>
  <c r="M179" i="1"/>
  <c r="H179" i="1"/>
  <c r="M178" i="1"/>
  <c r="H178" i="1"/>
  <c r="P164" i="1"/>
  <c r="O164" i="1"/>
  <c r="C164" i="1"/>
  <c r="M163" i="1"/>
  <c r="H163" i="1"/>
  <c r="M162" i="1"/>
  <c r="H162" i="1"/>
  <c r="M161" i="1"/>
  <c r="H161" i="1"/>
  <c r="M160" i="1"/>
  <c r="H160" i="1"/>
  <c r="M159" i="1"/>
  <c r="H159" i="1"/>
  <c r="M158" i="1"/>
  <c r="H158" i="1"/>
  <c r="M157" i="1"/>
  <c r="H157" i="1"/>
  <c r="M156" i="1"/>
  <c r="H156" i="1"/>
  <c r="M155" i="1"/>
  <c r="H155" i="1"/>
  <c r="M153" i="1"/>
  <c r="H153" i="1"/>
  <c r="M152" i="1"/>
  <c r="H152" i="1"/>
  <c r="M151" i="1"/>
  <c r="H151" i="1"/>
  <c r="M150" i="1"/>
  <c r="H150" i="1"/>
  <c r="M148" i="1"/>
  <c r="H148" i="1"/>
  <c r="M147" i="1"/>
  <c r="H147" i="1"/>
  <c r="M146" i="1"/>
  <c r="H146" i="1"/>
  <c r="M145" i="1"/>
  <c r="H145" i="1"/>
  <c r="M144" i="1"/>
  <c r="H144" i="1"/>
  <c r="M143" i="1"/>
  <c r="H143" i="1"/>
  <c r="M130" i="1"/>
  <c r="H130" i="1"/>
  <c r="M129" i="1"/>
  <c r="H129" i="1"/>
  <c r="M128" i="1"/>
  <c r="H128" i="1"/>
  <c r="M127" i="1"/>
  <c r="H127" i="1"/>
  <c r="M126" i="1"/>
  <c r="H126" i="1"/>
  <c r="M125" i="1"/>
  <c r="H125" i="1"/>
  <c r="M124" i="1"/>
  <c r="H124" i="1"/>
  <c r="M123" i="1"/>
  <c r="H123" i="1"/>
  <c r="M122" i="1"/>
  <c r="H122" i="1"/>
  <c r="M120" i="1"/>
  <c r="H120" i="1"/>
  <c r="M119" i="1"/>
  <c r="H119" i="1"/>
  <c r="M118" i="1"/>
  <c r="H118" i="1"/>
  <c r="M117" i="1"/>
  <c r="H117" i="1"/>
  <c r="M115" i="1"/>
  <c r="H115" i="1"/>
  <c r="M114" i="1"/>
  <c r="H114" i="1"/>
  <c r="M113" i="1"/>
  <c r="H113" i="1"/>
  <c r="M112" i="1"/>
  <c r="H112" i="1"/>
  <c r="M111" i="1"/>
  <c r="H111" i="1"/>
  <c r="M110" i="1"/>
  <c r="H110" i="1"/>
  <c r="M95" i="1"/>
  <c r="H95" i="1"/>
  <c r="M94" i="1"/>
  <c r="H94" i="1"/>
  <c r="M93" i="1"/>
  <c r="H93" i="1"/>
  <c r="M92" i="1"/>
  <c r="H92" i="1"/>
  <c r="M91" i="1"/>
  <c r="H91" i="1"/>
  <c r="M90" i="1"/>
  <c r="H90" i="1"/>
  <c r="M89" i="1"/>
  <c r="H89" i="1"/>
  <c r="M88" i="1"/>
  <c r="H88" i="1"/>
  <c r="M86" i="1"/>
  <c r="H86" i="1"/>
  <c r="M85" i="1"/>
  <c r="H85" i="1"/>
  <c r="M84" i="1"/>
  <c r="H84" i="1"/>
  <c r="M83" i="1"/>
  <c r="H83" i="1"/>
  <c r="M81" i="1"/>
  <c r="H81" i="1"/>
  <c r="M80" i="1"/>
  <c r="H80" i="1"/>
  <c r="M79" i="1"/>
  <c r="H79" i="1"/>
  <c r="M78" i="1"/>
  <c r="H78" i="1"/>
  <c r="M77" i="1"/>
  <c r="H77" i="1"/>
  <c r="M76" i="1"/>
  <c r="H76" i="1"/>
  <c r="M62" i="1"/>
  <c r="H62" i="1"/>
  <c r="M61" i="1"/>
  <c r="H61" i="1"/>
  <c r="M60" i="1"/>
  <c r="H60" i="1"/>
  <c r="M59" i="1"/>
  <c r="H59" i="1"/>
  <c r="M58" i="1"/>
  <c r="H58" i="1"/>
  <c r="M57" i="1"/>
  <c r="H57" i="1"/>
  <c r="M56" i="1"/>
  <c r="H56" i="1"/>
  <c r="M55" i="1"/>
  <c r="H55" i="1"/>
  <c r="M53" i="1"/>
  <c r="H53" i="1"/>
  <c r="M52" i="1"/>
  <c r="H52" i="1"/>
  <c r="M51" i="1"/>
  <c r="H51" i="1"/>
  <c r="M50" i="1"/>
  <c r="H50" i="1"/>
  <c r="M48" i="1"/>
  <c r="H48" i="1"/>
  <c r="M47" i="1"/>
  <c r="H47" i="1"/>
  <c r="M46" i="1"/>
  <c r="H46" i="1"/>
  <c r="M45" i="1"/>
  <c r="H45" i="1"/>
  <c r="M44" i="1"/>
  <c r="H44" i="1"/>
  <c r="M43" i="1"/>
  <c r="H43" i="1"/>
  <c r="M26" i="1"/>
  <c r="M25" i="1"/>
  <c r="M24" i="1"/>
  <c r="M22" i="1"/>
  <c r="M21" i="1"/>
  <c r="M20" i="1"/>
  <c r="M19" i="1"/>
  <c r="M17" i="1"/>
  <c r="M16" i="1"/>
  <c r="M15" i="1"/>
  <c r="M14" i="1"/>
  <c r="M12" i="1"/>
  <c r="M11" i="1"/>
  <c r="M9" i="1"/>
  <c r="M8" i="1"/>
  <c r="H8" i="1"/>
  <c r="R131" i="2" l="1"/>
  <c r="Q131" i="2"/>
  <c r="B131" i="2"/>
  <c r="D132" i="2" s="1"/>
  <c r="F132" i="2"/>
  <c r="H132" i="2"/>
  <c r="J132" i="2"/>
  <c r="L132" i="2"/>
  <c r="N132" i="2"/>
  <c r="P132" i="2"/>
  <c r="G132" i="2"/>
  <c r="I132" i="2"/>
  <c r="K132" i="2"/>
  <c r="M132" i="2"/>
  <c r="O132" i="2"/>
  <c r="Q154" i="1"/>
  <c r="D182" i="2"/>
  <c r="D230" i="1"/>
  <c r="E231" i="1" s="1"/>
  <c r="E96" i="1"/>
  <c r="D96" i="1" s="1"/>
  <c r="R96" i="1" s="1"/>
  <c r="R18" i="1"/>
  <c r="Q18" i="1"/>
  <c r="Q188" i="1"/>
  <c r="R154" i="1"/>
  <c r="R188" i="1"/>
  <c r="R87" i="1"/>
  <c r="Q87" i="1"/>
  <c r="B121" i="1"/>
  <c r="R121" i="1"/>
  <c r="B54" i="1"/>
  <c r="R54" i="1"/>
  <c r="Q121" i="1"/>
  <c r="E27" i="1"/>
  <c r="D27" i="1" s="1"/>
  <c r="Q27" i="1" s="1"/>
  <c r="E190" i="1"/>
  <c r="D190" i="1" s="1"/>
  <c r="H38" i="2"/>
  <c r="E38" i="2" s="1"/>
  <c r="D38" i="2" s="1"/>
  <c r="B38" i="2" s="1"/>
  <c r="H37" i="2"/>
  <c r="E37" i="2" s="1"/>
  <c r="D37" i="2" s="1"/>
  <c r="B37" i="2" s="1"/>
  <c r="E195" i="1"/>
  <c r="D195" i="1" s="1"/>
  <c r="Q195" i="1" s="1"/>
  <c r="B96" i="1"/>
  <c r="M97" i="1"/>
  <c r="M64" i="1"/>
  <c r="H209" i="2"/>
  <c r="M209" i="2"/>
  <c r="M52" i="2"/>
  <c r="H105" i="2"/>
  <c r="M105" i="2"/>
  <c r="H157" i="2"/>
  <c r="M157" i="2"/>
  <c r="M78" i="2"/>
  <c r="H78" i="2"/>
  <c r="M229" i="2"/>
  <c r="H229" i="2"/>
  <c r="M24" i="2"/>
  <c r="H24" i="2"/>
  <c r="M196" i="1"/>
  <c r="H196" i="1"/>
  <c r="M164" i="1"/>
  <c r="H164" i="1"/>
  <c r="H9" i="1"/>
  <c r="E9" i="1" s="1"/>
  <c r="D9" i="1" s="1"/>
  <c r="B9" i="1" s="1"/>
  <c r="H131" i="1"/>
  <c r="M29" i="1"/>
  <c r="H29" i="1"/>
  <c r="H64" i="1"/>
  <c r="H97" i="1"/>
  <c r="E227" i="2"/>
  <c r="D227" i="2" s="1"/>
  <c r="Q227" i="2" s="1"/>
  <c r="E122" i="2"/>
  <c r="D122" i="2" s="1"/>
  <c r="R122" i="2" s="1"/>
  <c r="E148" i="2"/>
  <c r="D148" i="2" s="1"/>
  <c r="B148" i="2" s="1"/>
  <c r="E199" i="2"/>
  <c r="D199" i="2" s="1"/>
  <c r="R199" i="2" s="1"/>
  <c r="E63" i="1"/>
  <c r="D63" i="1" s="1"/>
  <c r="R63" i="1" s="1"/>
  <c r="E207" i="2"/>
  <c r="D207" i="2" s="1"/>
  <c r="B207" i="2" s="1"/>
  <c r="E95" i="2"/>
  <c r="D95" i="2" s="1"/>
  <c r="B95" i="2" s="1"/>
  <c r="E203" i="2"/>
  <c r="D203" i="2" s="1"/>
  <c r="R203" i="2" s="1"/>
  <c r="E204" i="2"/>
  <c r="D204" i="2" s="1"/>
  <c r="B204" i="2" s="1"/>
  <c r="E205" i="2"/>
  <c r="D205" i="2" s="1"/>
  <c r="B205" i="2" s="1"/>
  <c r="E69" i="2"/>
  <c r="D69" i="2" s="1"/>
  <c r="B69" i="2" s="1"/>
  <c r="E13" i="2"/>
  <c r="D13" i="2" s="1"/>
  <c r="E148" i="1"/>
  <c r="D148" i="1" s="1"/>
  <c r="Q148" i="1" s="1"/>
  <c r="E194" i="1"/>
  <c r="D194" i="1" s="1"/>
  <c r="R194" i="1" s="1"/>
  <c r="E184" i="1"/>
  <c r="D184" i="1" s="1"/>
  <c r="Q184" i="1" s="1"/>
  <c r="E149" i="1"/>
  <c r="D149" i="1" s="1"/>
  <c r="E89" i="1"/>
  <c r="D89" i="1" s="1"/>
  <c r="R89" i="1" s="1"/>
  <c r="E82" i="1"/>
  <c r="D82" i="1" s="1"/>
  <c r="E122" i="1"/>
  <c r="D122" i="1" s="1"/>
  <c r="R122" i="1" s="1"/>
  <c r="E49" i="1"/>
  <c r="D49" i="1" s="1"/>
  <c r="B49" i="1" s="1"/>
  <c r="E145" i="1"/>
  <c r="D145" i="1" s="1"/>
  <c r="R145" i="1" s="1"/>
  <c r="E112" i="1"/>
  <c r="D112" i="1" s="1"/>
  <c r="R112" i="1" s="1"/>
  <c r="E179" i="1"/>
  <c r="D179" i="1" s="1"/>
  <c r="Q179" i="1" s="1"/>
  <c r="E186" i="1"/>
  <c r="D186" i="1" s="1"/>
  <c r="B186" i="1" s="1"/>
  <c r="E191" i="1"/>
  <c r="D191" i="1" s="1"/>
  <c r="Q191" i="1" s="1"/>
  <c r="E192" i="1"/>
  <c r="D192" i="1" s="1"/>
  <c r="R192" i="1" s="1"/>
  <c r="E51" i="1"/>
  <c r="D51" i="1" s="1"/>
  <c r="B51" i="1" s="1"/>
  <c r="E158" i="1"/>
  <c r="D158" i="1" s="1"/>
  <c r="Q158" i="1" s="1"/>
  <c r="E160" i="1"/>
  <c r="D160" i="1" s="1"/>
  <c r="R160" i="1" s="1"/>
  <c r="E162" i="1"/>
  <c r="D162" i="1" s="1"/>
  <c r="B162" i="1" s="1"/>
  <c r="E116" i="1"/>
  <c r="D116" i="1" s="1"/>
  <c r="B116" i="1" s="1"/>
  <c r="E90" i="1"/>
  <c r="D90" i="1" s="1"/>
  <c r="Q90" i="1" s="1"/>
  <c r="E91" i="1"/>
  <c r="D91" i="1" s="1"/>
  <c r="R91" i="1" s="1"/>
  <c r="E95" i="1"/>
  <c r="D95" i="1" s="1"/>
  <c r="R95" i="1" s="1"/>
  <c r="E123" i="1"/>
  <c r="D123" i="1" s="1"/>
  <c r="R123" i="1" s="1"/>
  <c r="E126" i="1"/>
  <c r="D126" i="1" s="1"/>
  <c r="Q126" i="1" s="1"/>
  <c r="E128" i="1"/>
  <c r="D128" i="1" s="1"/>
  <c r="Q128" i="1" s="1"/>
  <c r="E130" i="1"/>
  <c r="D130" i="1" s="1"/>
  <c r="B130" i="1" s="1"/>
  <c r="E249" i="1"/>
  <c r="D249" i="1" s="1"/>
  <c r="B249" i="1" s="1"/>
  <c r="L253" i="1"/>
  <c r="E45" i="1"/>
  <c r="D45" i="1" s="1"/>
  <c r="B45" i="1" s="1"/>
  <c r="E113" i="1"/>
  <c r="D113" i="1" s="1"/>
  <c r="R113" i="1" s="1"/>
  <c r="E79" i="1"/>
  <c r="D79" i="1" s="1"/>
  <c r="R79" i="1" s="1"/>
  <c r="E93" i="1"/>
  <c r="D93" i="1" s="1"/>
  <c r="R93" i="1" s="1"/>
  <c r="E60" i="1"/>
  <c r="D60" i="1" s="1"/>
  <c r="R60" i="1" s="1"/>
  <c r="E197" i="2"/>
  <c r="D197" i="2" s="1"/>
  <c r="B197" i="2" s="1"/>
  <c r="E196" i="2"/>
  <c r="D196" i="2" s="1"/>
  <c r="B196" i="2" s="1"/>
  <c r="E198" i="2"/>
  <c r="D198" i="2" s="1"/>
  <c r="B198" i="2" s="1"/>
  <c r="E202" i="2"/>
  <c r="D202" i="2" s="1"/>
  <c r="R202" i="2" s="1"/>
  <c r="E208" i="2"/>
  <c r="D208" i="2" s="1"/>
  <c r="B208" i="2" s="1"/>
  <c r="E124" i="1"/>
  <c r="D124" i="1" s="1"/>
  <c r="B124" i="1" s="1"/>
  <c r="E111" i="1"/>
  <c r="D111" i="1" s="1"/>
  <c r="R111" i="1" s="1"/>
  <c r="E200" i="2"/>
  <c r="D200" i="2" s="1"/>
  <c r="B200" i="2" s="1"/>
  <c r="E201" i="2"/>
  <c r="D201" i="2" s="1"/>
  <c r="R201" i="2" s="1"/>
  <c r="E195" i="2"/>
  <c r="E23" i="2"/>
  <c r="D23" i="2" s="1"/>
  <c r="B23" i="2" s="1"/>
  <c r="E73" i="2"/>
  <c r="D73" i="2" s="1"/>
  <c r="R73" i="2" s="1"/>
  <c r="E223" i="2"/>
  <c r="D223" i="2" s="1"/>
  <c r="Q223" i="2" s="1"/>
  <c r="E225" i="2"/>
  <c r="D225" i="2" s="1"/>
  <c r="B225" i="2" s="1"/>
  <c r="E150" i="2"/>
  <c r="D150" i="2" s="1"/>
  <c r="B150" i="2" s="1"/>
  <c r="E152" i="2"/>
  <c r="D152" i="2" s="1"/>
  <c r="Q152" i="2" s="1"/>
  <c r="E65" i="2"/>
  <c r="D65" i="2" s="1"/>
  <c r="B65" i="2" s="1"/>
  <c r="E68" i="2"/>
  <c r="D68" i="2" s="1"/>
  <c r="R68" i="2" s="1"/>
  <c r="E70" i="2"/>
  <c r="D70" i="2" s="1"/>
  <c r="Q70" i="2" s="1"/>
  <c r="E12" i="2"/>
  <c r="D12" i="2" s="1"/>
  <c r="Q12" i="2" s="1"/>
  <c r="E18" i="2"/>
  <c r="D18" i="2" s="1"/>
  <c r="B18" i="2" s="1"/>
  <c r="E19" i="2"/>
  <c r="D19" i="2" s="1"/>
  <c r="B19" i="2" s="1"/>
  <c r="E99" i="2"/>
  <c r="D99" i="2" s="1"/>
  <c r="E104" i="2"/>
  <c r="D104" i="2" s="1"/>
  <c r="R104" i="2" s="1"/>
  <c r="E116" i="2"/>
  <c r="E118" i="2"/>
  <c r="D118" i="2" s="1"/>
  <c r="Q118" i="2" s="1"/>
  <c r="E90" i="2"/>
  <c r="D90" i="2" s="1"/>
  <c r="R90" i="2" s="1"/>
  <c r="E91" i="2"/>
  <c r="D91" i="2" s="1"/>
  <c r="R91" i="2" s="1"/>
  <c r="E92" i="2"/>
  <c r="D92" i="2" s="1"/>
  <c r="B92" i="2" s="1"/>
  <c r="E94" i="2"/>
  <c r="D94" i="2" s="1"/>
  <c r="R94" i="2" s="1"/>
  <c r="E96" i="2"/>
  <c r="D96" i="2" s="1"/>
  <c r="B96" i="2" s="1"/>
  <c r="E98" i="2"/>
  <c r="D98" i="2" s="1"/>
  <c r="R98" i="2" s="1"/>
  <c r="E127" i="2"/>
  <c r="D127" i="2" s="1"/>
  <c r="Q127" i="2" s="1"/>
  <c r="E63" i="2"/>
  <c r="D63" i="2" s="1"/>
  <c r="E74" i="2"/>
  <c r="D74" i="2" s="1"/>
  <c r="R74" i="2" s="1"/>
  <c r="E75" i="2"/>
  <c r="D75" i="2" s="1"/>
  <c r="Q75" i="2" s="1"/>
  <c r="E101" i="2"/>
  <c r="D101" i="2" s="1"/>
  <c r="Q101" i="2" s="1"/>
  <c r="E102" i="2"/>
  <c r="D102" i="2" s="1"/>
  <c r="R102" i="2" s="1"/>
  <c r="E103" i="2"/>
  <c r="D103" i="2" s="1"/>
  <c r="R103" i="2" s="1"/>
  <c r="E124" i="2"/>
  <c r="D124" i="2" s="1"/>
  <c r="R124" i="2" s="1"/>
  <c r="E145" i="2"/>
  <c r="D145" i="2" s="1"/>
  <c r="Q145" i="2" s="1"/>
  <c r="E15" i="2"/>
  <c r="D15" i="2" s="1"/>
  <c r="B15" i="2" s="1"/>
  <c r="E100" i="2"/>
  <c r="D100" i="2" s="1"/>
  <c r="B100" i="2" s="1"/>
  <c r="E121" i="2"/>
  <c r="D121" i="2" s="1"/>
  <c r="B121" i="2" s="1"/>
  <c r="E128" i="2"/>
  <c r="D128" i="2" s="1"/>
  <c r="Q128" i="2" s="1"/>
  <c r="E144" i="2"/>
  <c r="D144" i="2" s="1"/>
  <c r="B144" i="2" s="1"/>
  <c r="E151" i="2"/>
  <c r="D151" i="2" s="1"/>
  <c r="Q151" i="2" s="1"/>
  <c r="E8" i="2"/>
  <c r="D8" i="2" s="1"/>
  <c r="Q8" i="2" s="1"/>
  <c r="E71" i="2"/>
  <c r="D71" i="2" s="1"/>
  <c r="R71" i="2" s="1"/>
  <c r="E72" i="2"/>
  <c r="D72" i="2" s="1"/>
  <c r="Q72" i="2" s="1"/>
  <c r="E76" i="2"/>
  <c r="D76" i="2" s="1"/>
  <c r="R76" i="2" s="1"/>
  <c r="E77" i="2"/>
  <c r="D77" i="2" s="1"/>
  <c r="Q77" i="2" s="1"/>
  <c r="E93" i="2"/>
  <c r="D93" i="2" s="1"/>
  <c r="R93" i="2" s="1"/>
  <c r="E97" i="2"/>
  <c r="D97" i="2" s="1"/>
  <c r="R97" i="2" s="1"/>
  <c r="E146" i="2"/>
  <c r="D146" i="2" s="1"/>
  <c r="Q146" i="2" s="1"/>
  <c r="E9" i="2"/>
  <c r="D9" i="2" s="1"/>
  <c r="Q9" i="2" s="1"/>
  <c r="E10" i="2"/>
  <c r="D10" i="2" s="1"/>
  <c r="E11" i="2"/>
  <c r="D11" i="2" s="1"/>
  <c r="Q11" i="2" s="1"/>
  <c r="E14" i="2"/>
  <c r="D14" i="2" s="1"/>
  <c r="E16" i="2"/>
  <c r="D16" i="2" s="1"/>
  <c r="Q16" i="2" s="1"/>
  <c r="E17" i="2"/>
  <c r="D17" i="2" s="1"/>
  <c r="Q17" i="2" s="1"/>
  <c r="E21" i="2"/>
  <c r="D21" i="2" s="1"/>
  <c r="Q21" i="2" s="1"/>
  <c r="E22" i="2"/>
  <c r="D22" i="2" s="1"/>
  <c r="E36" i="2"/>
  <c r="E64" i="2"/>
  <c r="D64" i="2" s="1"/>
  <c r="Q64" i="2" s="1"/>
  <c r="E66" i="2"/>
  <c r="D66" i="2" s="1"/>
  <c r="E67" i="2"/>
  <c r="D67" i="2" s="1"/>
  <c r="E89" i="2"/>
  <c r="D89" i="2" s="1"/>
  <c r="Q89" i="2" s="1"/>
  <c r="E117" i="2"/>
  <c r="D117" i="2" s="1"/>
  <c r="E119" i="2"/>
  <c r="D119" i="2" s="1"/>
  <c r="Q119" i="2" s="1"/>
  <c r="E120" i="2"/>
  <c r="D120" i="2" s="1"/>
  <c r="E123" i="2"/>
  <c r="D123" i="2" s="1"/>
  <c r="E125" i="2"/>
  <c r="D125" i="2" s="1"/>
  <c r="Q125" i="2" s="1"/>
  <c r="E126" i="2"/>
  <c r="D126" i="2" s="1"/>
  <c r="E129" i="2"/>
  <c r="D129" i="2" s="1"/>
  <c r="Q129" i="2" s="1"/>
  <c r="E130" i="2"/>
  <c r="D130" i="2" s="1"/>
  <c r="Q130" i="2" s="1"/>
  <c r="E143" i="2"/>
  <c r="E147" i="2"/>
  <c r="D147" i="2" s="1"/>
  <c r="E149" i="2"/>
  <c r="D149" i="2" s="1"/>
  <c r="Q149" i="2" s="1"/>
  <c r="E155" i="2"/>
  <c r="D155" i="2" s="1"/>
  <c r="Q155" i="2" s="1"/>
  <c r="E156" i="2"/>
  <c r="D156" i="2" s="1"/>
  <c r="E224" i="2"/>
  <c r="D224" i="2" s="1"/>
  <c r="Q224" i="2" s="1"/>
  <c r="E226" i="2"/>
  <c r="D226" i="2" s="1"/>
  <c r="E47" i="1"/>
  <c r="D47" i="1" s="1"/>
  <c r="B47" i="1" s="1"/>
  <c r="H252" i="1"/>
  <c r="E181" i="1"/>
  <c r="D181" i="1" s="1"/>
  <c r="B181" i="1" s="1"/>
  <c r="E182" i="1"/>
  <c r="D182" i="1" s="1"/>
  <c r="R182" i="1" s="1"/>
  <c r="E185" i="1"/>
  <c r="D185" i="1" s="1"/>
  <c r="Q185" i="1" s="1"/>
  <c r="E151" i="1"/>
  <c r="D151" i="1" s="1"/>
  <c r="R151" i="1" s="1"/>
  <c r="E153" i="1"/>
  <c r="D153" i="1" s="1"/>
  <c r="Q153" i="1" s="1"/>
  <c r="E156" i="1"/>
  <c r="D156" i="1" s="1"/>
  <c r="Q156" i="1" s="1"/>
  <c r="E114" i="1"/>
  <c r="D114" i="1" s="1"/>
  <c r="B114" i="1" s="1"/>
  <c r="E117" i="1"/>
  <c r="D117" i="1" s="1"/>
  <c r="R117" i="1" s="1"/>
  <c r="E119" i="1"/>
  <c r="D119" i="1" s="1"/>
  <c r="R119" i="1" s="1"/>
  <c r="E120" i="1"/>
  <c r="D120" i="1" s="1"/>
  <c r="R120" i="1" s="1"/>
  <c r="E84" i="1"/>
  <c r="D84" i="1" s="1"/>
  <c r="R84" i="1" s="1"/>
  <c r="E86" i="1"/>
  <c r="D86" i="1" s="1"/>
  <c r="R86" i="1" s="1"/>
  <c r="E88" i="1"/>
  <c r="D88" i="1" s="1"/>
  <c r="R88" i="1" s="1"/>
  <c r="E53" i="1"/>
  <c r="D53" i="1" s="1"/>
  <c r="Q53" i="1" s="1"/>
  <c r="E56" i="1"/>
  <c r="D56" i="1" s="1"/>
  <c r="B56" i="1" s="1"/>
  <c r="E43" i="1"/>
  <c r="D43" i="1" s="1"/>
  <c r="Q43" i="1" s="1"/>
  <c r="E48" i="1"/>
  <c r="D48" i="1" s="1"/>
  <c r="Q48" i="1" s="1"/>
  <c r="E58" i="1"/>
  <c r="D58" i="1" s="1"/>
  <c r="Q58" i="1" s="1"/>
  <c r="E62" i="1"/>
  <c r="D62" i="1" s="1"/>
  <c r="Q62" i="1" s="1"/>
  <c r="E77" i="1"/>
  <c r="D77" i="1" s="1"/>
  <c r="Q77" i="1" s="1"/>
  <c r="E80" i="1"/>
  <c r="D80" i="1" s="1"/>
  <c r="R80" i="1" s="1"/>
  <c r="E81" i="1"/>
  <c r="D81" i="1" s="1"/>
  <c r="Q81" i="1" s="1"/>
  <c r="E83" i="1"/>
  <c r="D83" i="1" s="1"/>
  <c r="R83" i="1" s="1"/>
  <c r="E85" i="1"/>
  <c r="D85" i="1" s="1"/>
  <c r="R85" i="1" s="1"/>
  <c r="E92" i="1"/>
  <c r="D92" i="1" s="1"/>
  <c r="R92" i="1" s="1"/>
  <c r="E94" i="1"/>
  <c r="D94" i="1" s="1"/>
  <c r="R94" i="1" s="1"/>
  <c r="E115" i="1"/>
  <c r="D115" i="1" s="1"/>
  <c r="R115" i="1" s="1"/>
  <c r="E118" i="1"/>
  <c r="D118" i="1" s="1"/>
  <c r="R118" i="1" s="1"/>
  <c r="E143" i="1"/>
  <c r="D143" i="1" s="1"/>
  <c r="E110" i="1"/>
  <c r="D110" i="1" s="1"/>
  <c r="E8" i="1"/>
  <c r="E44" i="1"/>
  <c r="D44" i="1" s="1"/>
  <c r="E46" i="1"/>
  <c r="D46" i="1" s="1"/>
  <c r="E50" i="1"/>
  <c r="D50" i="1" s="1"/>
  <c r="Q50" i="1" s="1"/>
  <c r="E52" i="1"/>
  <c r="D52" i="1" s="1"/>
  <c r="E55" i="1"/>
  <c r="D55" i="1" s="1"/>
  <c r="B55" i="1" s="1"/>
  <c r="E57" i="1"/>
  <c r="D57" i="1" s="1"/>
  <c r="E59" i="1"/>
  <c r="D59" i="1" s="1"/>
  <c r="Q59" i="1" s="1"/>
  <c r="E61" i="1"/>
  <c r="D61" i="1" s="1"/>
  <c r="E76" i="1"/>
  <c r="E78" i="1"/>
  <c r="D78" i="1" s="1"/>
  <c r="Q78" i="1" s="1"/>
  <c r="E125" i="1"/>
  <c r="D125" i="1" s="1"/>
  <c r="E127" i="1"/>
  <c r="D127" i="1" s="1"/>
  <c r="Q127" i="1" s="1"/>
  <c r="E129" i="1"/>
  <c r="D129" i="1" s="1"/>
  <c r="Q129" i="1" s="1"/>
  <c r="M131" i="1"/>
  <c r="E144" i="1"/>
  <c r="D144" i="1" s="1"/>
  <c r="Q144" i="1" s="1"/>
  <c r="E146" i="1"/>
  <c r="D146" i="1" s="1"/>
  <c r="Q146" i="1" s="1"/>
  <c r="E147" i="1"/>
  <c r="D147" i="1" s="1"/>
  <c r="E150" i="1"/>
  <c r="D150" i="1" s="1"/>
  <c r="Q150" i="1" s="1"/>
  <c r="E152" i="1"/>
  <c r="D152" i="1" s="1"/>
  <c r="Q152" i="1" s="1"/>
  <c r="E155" i="1"/>
  <c r="D155" i="1" s="1"/>
  <c r="Q155" i="1" s="1"/>
  <c r="E157" i="1"/>
  <c r="D157" i="1" s="1"/>
  <c r="E159" i="1"/>
  <c r="D159" i="1" s="1"/>
  <c r="Q159" i="1" s="1"/>
  <c r="E161" i="1"/>
  <c r="D161" i="1" s="1"/>
  <c r="Q161" i="1" s="1"/>
  <c r="E163" i="1"/>
  <c r="D163" i="1" s="1"/>
  <c r="Q163" i="1" s="1"/>
  <c r="E178" i="1"/>
  <c r="E180" i="1"/>
  <c r="D180" i="1" s="1"/>
  <c r="Q180" i="1" s="1"/>
  <c r="E183" i="1"/>
  <c r="D183" i="1" s="1"/>
  <c r="Q183" i="1" s="1"/>
  <c r="E187" i="1"/>
  <c r="D187" i="1" s="1"/>
  <c r="Q187" i="1" s="1"/>
  <c r="E189" i="1"/>
  <c r="D189" i="1" s="1"/>
  <c r="E193" i="1"/>
  <c r="D193" i="1" s="1"/>
  <c r="Q193" i="1" s="1"/>
  <c r="E251" i="1"/>
  <c r="D251" i="1" s="1"/>
  <c r="Q251" i="1" s="1"/>
  <c r="M252" i="1"/>
  <c r="Q117" i="2" l="1"/>
  <c r="B117" i="2"/>
  <c r="K183" i="2"/>
  <c r="I183" i="2"/>
  <c r="G183" i="2"/>
  <c r="B182" i="2"/>
  <c r="D183" i="2" s="1"/>
  <c r="F183" i="2"/>
  <c r="J183" i="2"/>
  <c r="O183" i="2"/>
  <c r="N183" i="2"/>
  <c r="Q182" i="2"/>
  <c r="H183" i="2"/>
  <c r="L183" i="2"/>
  <c r="P183" i="2"/>
  <c r="R182" i="2"/>
  <c r="M183" i="2"/>
  <c r="E183" i="2"/>
  <c r="O231" i="1"/>
  <c r="K231" i="1"/>
  <c r="I231" i="1"/>
  <c r="G231" i="1"/>
  <c r="B230" i="1"/>
  <c r="D231" i="1" s="1"/>
  <c r="F231" i="1"/>
  <c r="J231" i="1"/>
  <c r="N231" i="1"/>
  <c r="Q230" i="1"/>
  <c r="H231" i="1"/>
  <c r="L231" i="1"/>
  <c r="P231" i="1"/>
  <c r="R230" i="1"/>
  <c r="M231" i="1"/>
  <c r="Q96" i="1"/>
  <c r="B27" i="1"/>
  <c r="R27" i="1"/>
  <c r="R158" i="1"/>
  <c r="Q194" i="1"/>
  <c r="Q63" i="1"/>
  <c r="B190" i="1"/>
  <c r="R190" i="1"/>
  <c r="Q190" i="1"/>
  <c r="R191" i="1"/>
  <c r="H39" i="2"/>
  <c r="E39" i="2" s="1"/>
  <c r="D39" i="2" s="1"/>
  <c r="R39" i="2" s="1"/>
  <c r="R179" i="1"/>
  <c r="B145" i="1"/>
  <c r="B93" i="1"/>
  <c r="Q192" i="1"/>
  <c r="R116" i="1"/>
  <c r="B63" i="1"/>
  <c r="B195" i="1"/>
  <c r="R195" i="1"/>
  <c r="R99" i="2"/>
  <c r="Q99" i="2"/>
  <c r="E164" i="1"/>
  <c r="D164" i="1" s="1"/>
  <c r="E209" i="2"/>
  <c r="D209" i="2" s="1"/>
  <c r="E78" i="2"/>
  <c r="D78" i="2" s="1"/>
  <c r="Q78" i="2" s="1"/>
  <c r="E97" i="1"/>
  <c r="D97" i="1" s="1"/>
  <c r="E29" i="1"/>
  <c r="D29" i="1" s="1"/>
  <c r="E64" i="1"/>
  <c r="D64" i="1" s="1"/>
  <c r="E196" i="1"/>
  <c r="D196" i="1" s="1"/>
  <c r="E229" i="2"/>
  <c r="D229" i="2" s="1"/>
  <c r="L230" i="2" s="1"/>
  <c r="E157" i="2"/>
  <c r="D157" i="2" s="1"/>
  <c r="Q122" i="2"/>
  <c r="B122" i="2"/>
  <c r="E105" i="2"/>
  <c r="D105" i="2" s="1"/>
  <c r="E24" i="2"/>
  <c r="D24" i="2" s="1"/>
  <c r="L25" i="2" s="1"/>
  <c r="R197" i="2"/>
  <c r="B199" i="2"/>
  <c r="R227" i="2"/>
  <c r="D116" i="2"/>
  <c r="Q116" i="2" s="1"/>
  <c r="B88" i="1"/>
  <c r="B194" i="1"/>
  <c r="R162" i="1"/>
  <c r="Q162" i="1"/>
  <c r="B148" i="1"/>
  <c r="Q145" i="1"/>
  <c r="Q160" i="1"/>
  <c r="R186" i="1"/>
  <c r="R90" i="1"/>
  <c r="Q186" i="1"/>
  <c r="Q60" i="1"/>
  <c r="R9" i="1"/>
  <c r="B227" i="2"/>
  <c r="Q199" i="2"/>
  <c r="R148" i="2"/>
  <c r="Q148" i="2"/>
  <c r="R205" i="2"/>
  <c r="Q249" i="1"/>
  <c r="Q45" i="1"/>
  <c r="R56" i="1"/>
  <c r="R114" i="1"/>
  <c r="Q112" i="1"/>
  <c r="B191" i="1"/>
  <c r="R148" i="1"/>
  <c r="Q182" i="1"/>
  <c r="Q123" i="1"/>
  <c r="B160" i="1"/>
  <c r="Q9" i="1"/>
  <c r="Q89" i="1"/>
  <c r="R207" i="2"/>
  <c r="B203" i="2"/>
  <c r="R204" i="2"/>
  <c r="Q203" i="2"/>
  <c r="Q207" i="2"/>
  <c r="Q204" i="2"/>
  <c r="Q197" i="2"/>
  <c r="R95" i="2"/>
  <c r="Q205" i="2"/>
  <c r="Q202" i="2"/>
  <c r="B202" i="2"/>
  <c r="R208" i="2"/>
  <c r="Q95" i="2"/>
  <c r="R69" i="2"/>
  <c r="Q69" i="2"/>
  <c r="B13" i="2"/>
  <c r="R13" i="2"/>
  <c r="Q13" i="2"/>
  <c r="B122" i="1"/>
  <c r="B182" i="1"/>
  <c r="B123" i="1"/>
  <c r="B85" i="1"/>
  <c r="Q79" i="1"/>
  <c r="Q51" i="1"/>
  <c r="B112" i="1"/>
  <c r="B79" i="1"/>
  <c r="R51" i="1"/>
  <c r="B95" i="1"/>
  <c r="B184" i="1"/>
  <c r="R184" i="1"/>
  <c r="Q88" i="1"/>
  <c r="B90" i="1"/>
  <c r="Q122" i="1"/>
  <c r="Q93" i="1"/>
  <c r="B89" i="1"/>
  <c r="B111" i="1"/>
  <c r="B149" i="1"/>
  <c r="R149" i="1"/>
  <c r="Q149" i="1"/>
  <c r="R126" i="1"/>
  <c r="Q130" i="1"/>
  <c r="B113" i="1"/>
  <c r="B120" i="1"/>
  <c r="Q91" i="1"/>
  <c r="R249" i="1"/>
  <c r="B192" i="1"/>
  <c r="B156" i="1"/>
  <c r="B92" i="1"/>
  <c r="B91" i="1"/>
  <c r="B82" i="1"/>
  <c r="R82" i="1"/>
  <c r="Q82" i="1"/>
  <c r="Q120" i="1"/>
  <c r="R130" i="1"/>
  <c r="R45" i="1"/>
  <c r="R124" i="1"/>
  <c r="R49" i="1"/>
  <c r="Q49" i="1"/>
  <c r="B179" i="1"/>
  <c r="B158" i="1"/>
  <c r="B126" i="1"/>
  <c r="Q181" i="1"/>
  <c r="B128" i="1"/>
  <c r="B119" i="1"/>
  <c r="B117" i="1"/>
  <c r="Q113" i="1"/>
  <c r="Q47" i="1"/>
  <c r="B151" i="1"/>
  <c r="R128" i="1"/>
  <c r="R53" i="1"/>
  <c r="B60" i="1"/>
  <c r="R47" i="1"/>
  <c r="Q151" i="1"/>
  <c r="Q116" i="1"/>
  <c r="R181" i="1"/>
  <c r="R156" i="1"/>
  <c r="B53" i="1"/>
  <c r="Q124" i="1"/>
  <c r="Q95" i="1"/>
  <c r="B86" i="1"/>
  <c r="B153" i="1"/>
  <c r="R198" i="2"/>
  <c r="R200" i="2"/>
  <c r="Q23" i="2"/>
  <c r="Q200" i="2"/>
  <c r="R196" i="2"/>
  <c r="Q198" i="2"/>
  <c r="Q196" i="2"/>
  <c r="Q208" i="2"/>
  <c r="R58" i="1"/>
  <c r="R185" i="1"/>
  <c r="B185" i="1"/>
  <c r="Q117" i="1"/>
  <c r="Q111" i="1"/>
  <c r="Q115" i="1"/>
  <c r="B115" i="1"/>
  <c r="B201" i="2"/>
  <c r="Q201" i="2"/>
  <c r="D195" i="2"/>
  <c r="Q84" i="1"/>
  <c r="B84" i="1"/>
  <c r="B73" i="2"/>
  <c r="Q121" i="2"/>
  <c r="B124" i="2"/>
  <c r="Q124" i="2"/>
  <c r="B104" i="2"/>
  <c r="B102" i="2"/>
  <c r="R223" i="2"/>
  <c r="Q74" i="2"/>
  <c r="B127" i="2"/>
  <c r="B118" i="2"/>
  <c r="R96" i="2"/>
  <c r="B223" i="2"/>
  <c r="Q90" i="2"/>
  <c r="Q96" i="2"/>
  <c r="R92" i="2"/>
  <c r="B70" i="2"/>
  <c r="R225" i="2"/>
  <c r="R65" i="2"/>
  <c r="Q225" i="2"/>
  <c r="R144" i="2"/>
  <c r="R150" i="2"/>
  <c r="R121" i="2"/>
  <c r="B90" i="2"/>
  <c r="R127" i="2"/>
  <c r="Q92" i="2"/>
  <c r="R75" i="2"/>
  <c r="R70" i="2"/>
  <c r="Q91" i="2"/>
  <c r="Q65" i="2"/>
  <c r="Q73" i="2"/>
  <c r="R23" i="2"/>
  <c r="B152" i="2"/>
  <c r="B146" i="2"/>
  <c r="Q144" i="2"/>
  <c r="B145" i="2"/>
  <c r="R37" i="2"/>
  <c r="B94" i="2"/>
  <c r="Q150" i="2"/>
  <c r="Q94" i="2"/>
  <c r="B68" i="2"/>
  <c r="B12" i="2"/>
  <c r="R128" i="2"/>
  <c r="B91" i="2"/>
  <c r="B103" i="2"/>
  <c r="Q93" i="2"/>
  <c r="Q68" i="2"/>
  <c r="Q18" i="2"/>
  <c r="R18" i="2"/>
  <c r="B99" i="2"/>
  <c r="R101" i="2"/>
  <c r="R77" i="2"/>
  <c r="R72" i="2"/>
  <c r="Q98" i="2"/>
  <c r="R100" i="2"/>
  <c r="R38" i="2"/>
  <c r="R12" i="2"/>
  <c r="R15" i="2"/>
  <c r="R152" i="2"/>
  <c r="R19" i="2"/>
  <c r="Q100" i="2"/>
  <c r="Q76" i="2"/>
  <c r="R118" i="2"/>
  <c r="B101" i="2"/>
  <c r="B75" i="2"/>
  <c r="Q103" i="2"/>
  <c r="B98" i="2"/>
  <c r="Q38" i="2"/>
  <c r="Q19" i="2"/>
  <c r="B151" i="2"/>
  <c r="Q15" i="2"/>
  <c r="B76" i="2"/>
  <c r="B97" i="2"/>
  <c r="Q104" i="2"/>
  <c r="Q97" i="2"/>
  <c r="Q71" i="2"/>
  <c r="R146" i="2"/>
  <c r="B128" i="2"/>
  <c r="B74" i="2"/>
  <c r="R151" i="2"/>
  <c r="R145" i="2"/>
  <c r="Q37" i="2"/>
  <c r="B71" i="2"/>
  <c r="Q102" i="2"/>
  <c r="B77" i="2"/>
  <c r="B72" i="2"/>
  <c r="B93" i="2"/>
  <c r="R147" i="2"/>
  <c r="B147" i="2"/>
  <c r="R123" i="2"/>
  <c r="B123" i="2"/>
  <c r="R63" i="2"/>
  <c r="B63" i="2"/>
  <c r="R14" i="2"/>
  <c r="B14" i="2"/>
  <c r="R226" i="2"/>
  <c r="B226" i="2"/>
  <c r="R156" i="2"/>
  <c r="B156" i="2"/>
  <c r="R129" i="2"/>
  <c r="B129" i="2"/>
  <c r="R126" i="2"/>
  <c r="B126" i="2"/>
  <c r="R119" i="2"/>
  <c r="B119" i="2"/>
  <c r="R66" i="2"/>
  <c r="B66" i="2"/>
  <c r="R22" i="2"/>
  <c r="B22" i="2"/>
  <c r="R17" i="2"/>
  <c r="B17" i="2"/>
  <c r="R10" i="2"/>
  <c r="B10" i="2"/>
  <c r="R224" i="2"/>
  <c r="B224" i="2"/>
  <c r="R155" i="2"/>
  <c r="B155" i="2"/>
  <c r="R149" i="2"/>
  <c r="B149" i="2"/>
  <c r="D143" i="2"/>
  <c r="R130" i="2"/>
  <c r="B130" i="2"/>
  <c r="R125" i="2"/>
  <c r="B125" i="2"/>
  <c r="R120" i="2"/>
  <c r="B120" i="2"/>
  <c r="R117" i="2"/>
  <c r="R89" i="2"/>
  <c r="B89" i="2"/>
  <c r="R67" i="2"/>
  <c r="B67" i="2"/>
  <c r="R64" i="2"/>
  <c r="B64" i="2"/>
  <c r="D36" i="2"/>
  <c r="R21" i="2"/>
  <c r="B21" i="2"/>
  <c r="R16" i="2"/>
  <c r="B16" i="2"/>
  <c r="R11" i="2"/>
  <c r="B11" i="2"/>
  <c r="R9" i="2"/>
  <c r="B9" i="2"/>
  <c r="R8" i="2"/>
  <c r="B8" i="2"/>
  <c r="Q156" i="2"/>
  <c r="Q147" i="2"/>
  <c r="Q126" i="2"/>
  <c r="Q123" i="2"/>
  <c r="Q63" i="2"/>
  <c r="Q10" i="2"/>
  <c r="Q226" i="2"/>
  <c r="Q120" i="2"/>
  <c r="Q66" i="2"/>
  <c r="Q22" i="2"/>
  <c r="Q67" i="2"/>
  <c r="Q14" i="2"/>
  <c r="B80" i="1"/>
  <c r="R153" i="1"/>
  <c r="Q114" i="1"/>
  <c r="Q119" i="1"/>
  <c r="B118" i="1"/>
  <c r="Q118" i="1"/>
  <c r="Q92" i="1"/>
  <c r="Q83" i="1"/>
  <c r="B83" i="1"/>
  <c r="B77" i="1"/>
  <c r="Q86" i="1"/>
  <c r="B94" i="1"/>
  <c r="Q94" i="1"/>
  <c r="Q85" i="1"/>
  <c r="Q80" i="1"/>
  <c r="R77" i="1"/>
  <c r="Q56" i="1"/>
  <c r="B62" i="1"/>
  <c r="R48" i="1"/>
  <c r="R62" i="1"/>
  <c r="B48" i="1"/>
  <c r="B58" i="1"/>
  <c r="R81" i="1"/>
  <c r="B81" i="1"/>
  <c r="R189" i="1"/>
  <c r="B189" i="1"/>
  <c r="D178" i="1"/>
  <c r="R157" i="1"/>
  <c r="B157" i="1"/>
  <c r="R147" i="1"/>
  <c r="B147" i="1"/>
  <c r="R143" i="1"/>
  <c r="B143" i="1"/>
  <c r="R125" i="1"/>
  <c r="B125" i="1"/>
  <c r="D76" i="1"/>
  <c r="R57" i="1"/>
  <c r="B57" i="1"/>
  <c r="R46" i="1"/>
  <c r="B46" i="1"/>
  <c r="D8" i="1"/>
  <c r="R110" i="1"/>
  <c r="B110" i="1"/>
  <c r="R251" i="1"/>
  <c r="B251" i="1"/>
  <c r="E252" i="1"/>
  <c r="R187" i="1"/>
  <c r="B187" i="1"/>
  <c r="R183" i="1"/>
  <c r="B183" i="1"/>
  <c r="R180" i="1"/>
  <c r="B180" i="1"/>
  <c r="R163" i="1"/>
  <c r="B163" i="1"/>
  <c r="R159" i="1"/>
  <c r="B159" i="1"/>
  <c r="R155" i="1"/>
  <c r="B155" i="1"/>
  <c r="R150" i="1"/>
  <c r="B150" i="1"/>
  <c r="R146" i="1"/>
  <c r="B146" i="1"/>
  <c r="R127" i="1"/>
  <c r="B127" i="1"/>
  <c r="R78" i="1"/>
  <c r="B78" i="1"/>
  <c r="R59" i="1"/>
  <c r="B59" i="1"/>
  <c r="R55" i="1"/>
  <c r="R50" i="1"/>
  <c r="B50" i="1"/>
  <c r="R44" i="1"/>
  <c r="B44" i="1"/>
  <c r="R43" i="1"/>
  <c r="B43" i="1"/>
  <c r="E131" i="1"/>
  <c r="Q189" i="1"/>
  <c r="Q157" i="1"/>
  <c r="Q57" i="1"/>
  <c r="Q46" i="1"/>
  <c r="Q143" i="1"/>
  <c r="Q110" i="1"/>
  <c r="Q55" i="1"/>
  <c r="Q44" i="1"/>
  <c r="R193" i="1"/>
  <c r="B193" i="1"/>
  <c r="R161" i="1"/>
  <c r="B161" i="1"/>
  <c r="R152" i="1"/>
  <c r="B152" i="1"/>
  <c r="R144" i="1"/>
  <c r="B144" i="1"/>
  <c r="R129" i="1"/>
  <c r="B129" i="1"/>
  <c r="R61" i="1"/>
  <c r="B61" i="1"/>
  <c r="R52" i="1"/>
  <c r="B52" i="1"/>
  <c r="Q147" i="1"/>
  <c r="Q125" i="1"/>
  <c r="Q61" i="1"/>
  <c r="Q52" i="1"/>
  <c r="L30" i="1" l="1"/>
  <c r="B39" i="2"/>
  <c r="H40" i="2"/>
  <c r="E40" i="2" s="1"/>
  <c r="D40" i="2" s="1"/>
  <c r="Q39" i="2"/>
  <c r="B116" i="2"/>
  <c r="R116" i="2"/>
  <c r="H10" i="1"/>
  <c r="E165" i="1"/>
  <c r="R195" i="2"/>
  <c r="B195" i="2"/>
  <c r="Q195" i="2"/>
  <c r="E210" i="2"/>
  <c r="N25" i="2"/>
  <c r="P25" i="2"/>
  <c r="J25" i="2"/>
  <c r="F25" i="2"/>
  <c r="Q24" i="2"/>
  <c r="M25" i="2"/>
  <c r="B24" i="2"/>
  <c r="D25" i="2" s="1"/>
  <c r="R24" i="2"/>
  <c r="K25" i="2"/>
  <c r="G25" i="2"/>
  <c r="O25" i="2"/>
  <c r="I25" i="2"/>
  <c r="H25" i="2"/>
  <c r="R36" i="2"/>
  <c r="B36" i="2"/>
  <c r="Q36" i="2"/>
  <c r="P79" i="2"/>
  <c r="L79" i="2"/>
  <c r="N79" i="2"/>
  <c r="J79" i="2"/>
  <c r="F79" i="2"/>
  <c r="M79" i="2"/>
  <c r="I79" i="2"/>
  <c r="O79" i="2"/>
  <c r="G79" i="2"/>
  <c r="B78" i="2"/>
  <c r="D79" i="2" s="1"/>
  <c r="K79" i="2"/>
  <c r="R78" i="2"/>
  <c r="E158" i="2"/>
  <c r="R143" i="2"/>
  <c r="B143" i="2"/>
  <c r="Q143" i="2"/>
  <c r="R222" i="2"/>
  <c r="Q222" i="2"/>
  <c r="E230" i="2"/>
  <c r="E79" i="2"/>
  <c r="H79" i="2"/>
  <c r="E25" i="2"/>
  <c r="P65" i="1"/>
  <c r="N65" i="1"/>
  <c r="L65" i="1"/>
  <c r="J65" i="1"/>
  <c r="F65" i="1"/>
  <c r="Q64" i="1"/>
  <c r="I65" i="1"/>
  <c r="M65" i="1"/>
  <c r="R64" i="1"/>
  <c r="H65" i="1"/>
  <c r="K65" i="1"/>
  <c r="G65" i="1"/>
  <c r="O65" i="1"/>
  <c r="B64" i="1"/>
  <c r="D65" i="1" s="1"/>
  <c r="D252" i="1"/>
  <c r="E253" i="1" s="1"/>
  <c r="R8" i="1"/>
  <c r="B8" i="1"/>
  <c r="Q8" i="1"/>
  <c r="E98" i="1"/>
  <c r="R76" i="1"/>
  <c r="B76" i="1"/>
  <c r="Q76" i="1"/>
  <c r="R178" i="1"/>
  <c r="B178" i="1"/>
  <c r="Q178" i="1"/>
  <c r="D131" i="1"/>
  <c r="E132" i="1" s="1"/>
  <c r="P165" i="1"/>
  <c r="N165" i="1"/>
  <c r="L165" i="1"/>
  <c r="J165" i="1"/>
  <c r="F165" i="1"/>
  <c r="M165" i="1"/>
  <c r="H165" i="1"/>
  <c r="B164" i="1"/>
  <c r="D165" i="1" s="1"/>
  <c r="I165" i="1"/>
  <c r="Q164" i="1"/>
  <c r="G165" i="1"/>
  <c r="O165" i="1"/>
  <c r="K165" i="1"/>
  <c r="R164" i="1"/>
  <c r="E65" i="1"/>
  <c r="Q40" i="2" l="1"/>
  <c r="R40" i="2"/>
  <c r="B40" i="2"/>
  <c r="H41" i="2"/>
  <c r="E10" i="1"/>
  <c r="D10" i="1" s="1"/>
  <c r="Q10" i="1" s="1"/>
  <c r="H11" i="1"/>
  <c r="E11" i="1" s="1"/>
  <c r="D11" i="1" s="1"/>
  <c r="P210" i="2"/>
  <c r="N210" i="2"/>
  <c r="L210" i="2"/>
  <c r="J210" i="2"/>
  <c r="F210" i="2"/>
  <c r="H210" i="2"/>
  <c r="B209" i="2"/>
  <c r="D210" i="2" s="1"/>
  <c r="R209" i="2"/>
  <c r="M210" i="2"/>
  <c r="I210" i="2"/>
  <c r="Q209" i="2"/>
  <c r="G210" i="2"/>
  <c r="O210" i="2"/>
  <c r="K210" i="2"/>
  <c r="O106" i="2"/>
  <c r="K106" i="2"/>
  <c r="I106" i="2"/>
  <c r="G106" i="2"/>
  <c r="B105" i="2"/>
  <c r="D106" i="2" s="1"/>
  <c r="R105" i="2"/>
  <c r="F106" i="2"/>
  <c r="P106" i="2"/>
  <c r="N106" i="2"/>
  <c r="J106" i="2"/>
  <c r="L106" i="2"/>
  <c r="H106" i="2"/>
  <c r="Q105" i="2"/>
  <c r="M106" i="2"/>
  <c r="O230" i="2"/>
  <c r="K230" i="2"/>
  <c r="I230" i="2"/>
  <c r="G230" i="2"/>
  <c r="B229" i="2"/>
  <c r="D230" i="2" s="1"/>
  <c r="F230" i="2"/>
  <c r="P230" i="2"/>
  <c r="Q229" i="2"/>
  <c r="N230" i="2"/>
  <c r="H230" i="2"/>
  <c r="R229" i="2"/>
  <c r="J230" i="2"/>
  <c r="M230" i="2"/>
  <c r="P158" i="2"/>
  <c r="N158" i="2"/>
  <c r="L158" i="2"/>
  <c r="J158" i="2"/>
  <c r="F158" i="2"/>
  <c r="I158" i="2"/>
  <c r="B157" i="2"/>
  <c r="D158" i="2" s="1"/>
  <c r="R157" i="2"/>
  <c r="G158" i="2"/>
  <c r="O158" i="2"/>
  <c r="K158" i="2"/>
  <c r="M158" i="2"/>
  <c r="Q157" i="2"/>
  <c r="H158" i="2"/>
  <c r="E106" i="2"/>
  <c r="P197" i="1"/>
  <c r="N197" i="1"/>
  <c r="L197" i="1"/>
  <c r="J197" i="1"/>
  <c r="F197" i="1"/>
  <c r="B196" i="1"/>
  <c r="D197" i="1" s="1"/>
  <c r="I197" i="1"/>
  <c r="M197" i="1"/>
  <c r="G197" i="1"/>
  <c r="O197" i="1"/>
  <c r="K197" i="1"/>
  <c r="R196" i="1"/>
  <c r="H197" i="1"/>
  <c r="Q196" i="1"/>
  <c r="N98" i="1"/>
  <c r="J98" i="1"/>
  <c r="F98" i="1"/>
  <c r="P98" i="1"/>
  <c r="L98" i="1"/>
  <c r="H98" i="1"/>
  <c r="O98" i="1"/>
  <c r="M98" i="1"/>
  <c r="R97" i="1"/>
  <c r="B97" i="1"/>
  <c r="D98" i="1" s="1"/>
  <c r="K98" i="1"/>
  <c r="Q97" i="1"/>
  <c r="G98" i="1"/>
  <c r="I98" i="1"/>
  <c r="O30" i="1"/>
  <c r="K30" i="1"/>
  <c r="I30" i="1"/>
  <c r="G30" i="1"/>
  <c r="B29" i="1"/>
  <c r="D30" i="1" s="1"/>
  <c r="M30" i="1"/>
  <c r="N30" i="1"/>
  <c r="F30" i="1"/>
  <c r="P30" i="1"/>
  <c r="J30" i="1"/>
  <c r="R29" i="1"/>
  <c r="H30" i="1"/>
  <c r="Q29" i="1"/>
  <c r="O253" i="1"/>
  <c r="K253" i="1"/>
  <c r="I253" i="1"/>
  <c r="G253" i="1"/>
  <c r="B252" i="1"/>
  <c r="D253" i="1" s="1"/>
  <c r="N253" i="1"/>
  <c r="H253" i="1"/>
  <c r="F253" i="1"/>
  <c r="P253" i="1"/>
  <c r="Q252" i="1"/>
  <c r="R252" i="1"/>
  <c r="J253" i="1"/>
  <c r="M253" i="1"/>
  <c r="O132" i="1"/>
  <c r="K132" i="1"/>
  <c r="I132" i="1"/>
  <c r="G132" i="1"/>
  <c r="B131" i="1"/>
  <c r="D132" i="1" s="1"/>
  <c r="R131" i="1"/>
  <c r="N132" i="1"/>
  <c r="J132" i="1"/>
  <c r="L132" i="1"/>
  <c r="F132" i="1"/>
  <c r="P132" i="1"/>
  <c r="H132" i="1"/>
  <c r="Q131" i="1"/>
  <c r="M132" i="1"/>
  <c r="E197" i="1"/>
  <c r="E30" i="1"/>
  <c r="H42" i="2" l="1"/>
  <c r="E41" i="2"/>
  <c r="D41" i="2" s="1"/>
  <c r="Q41" i="2" s="1"/>
  <c r="Q11" i="1"/>
  <c r="R11" i="1"/>
  <c r="B11" i="1"/>
  <c r="H12" i="1"/>
  <c r="B10" i="1"/>
  <c r="R10" i="1"/>
  <c r="E42" i="2" l="1"/>
  <c r="D42" i="2" s="1"/>
  <c r="Q42" i="2" s="1"/>
  <c r="B41" i="2"/>
  <c r="R41" i="2"/>
  <c r="H43" i="2"/>
  <c r="H13" i="1"/>
  <c r="E12" i="1"/>
  <c r="D12" i="1" s="1"/>
  <c r="Q12" i="1" s="1"/>
  <c r="E43" i="2" l="1"/>
  <c r="D43" i="2" s="1"/>
  <c r="Q43" i="2" s="1"/>
  <c r="H44" i="2"/>
  <c r="B42" i="2"/>
  <c r="R42" i="2"/>
  <c r="E13" i="1"/>
  <c r="D13" i="1" s="1"/>
  <c r="Q13" i="1" s="1"/>
  <c r="R12" i="1"/>
  <c r="B12" i="1"/>
  <c r="H14" i="1"/>
  <c r="E44" i="2" l="1"/>
  <c r="D44" i="2" s="1"/>
  <c r="Q44" i="2" s="1"/>
  <c r="B43" i="2"/>
  <c r="R43" i="2"/>
  <c r="E14" i="1"/>
  <c r="D14" i="1" s="1"/>
  <c r="Q14" i="1" s="1"/>
  <c r="H15" i="1"/>
  <c r="B13" i="1"/>
  <c r="R13" i="1"/>
  <c r="H45" i="2" l="1"/>
  <c r="B44" i="2"/>
  <c r="R44" i="2"/>
  <c r="E15" i="1"/>
  <c r="D15" i="1" s="1"/>
  <c r="Q15" i="1" s="1"/>
  <c r="H16" i="1"/>
  <c r="E16" i="1" s="1"/>
  <c r="D16" i="1" s="1"/>
  <c r="B14" i="1"/>
  <c r="R14" i="1"/>
  <c r="H46" i="2" l="1"/>
  <c r="E45" i="2"/>
  <c r="D45" i="2" s="1"/>
  <c r="Q16" i="1"/>
  <c r="B16" i="1"/>
  <c r="R16" i="1"/>
  <c r="H17" i="1"/>
  <c r="B15" i="1"/>
  <c r="R15" i="1"/>
  <c r="R45" i="2" l="1"/>
  <c r="B45" i="2"/>
  <c r="E46" i="2"/>
  <c r="D46" i="2" s="1"/>
  <c r="Q46" i="2" s="1"/>
  <c r="H47" i="2"/>
  <c r="Q45" i="2"/>
  <c r="H19" i="1"/>
  <c r="E17" i="1"/>
  <c r="D17" i="1" s="1"/>
  <c r="Q17" i="1" s="1"/>
  <c r="E47" i="2" l="1"/>
  <c r="D47" i="2" s="1"/>
  <c r="Q47" i="2" s="1"/>
  <c r="H48" i="2"/>
  <c r="B46" i="2"/>
  <c r="R46" i="2"/>
  <c r="E19" i="1"/>
  <c r="D19" i="1" s="1"/>
  <c r="Q19" i="1" s="1"/>
  <c r="R17" i="1"/>
  <c r="B17" i="1"/>
  <c r="E48" i="2" l="1"/>
  <c r="D48" i="2" s="1"/>
  <c r="Q48" i="2" s="1"/>
  <c r="H49" i="2"/>
  <c r="B47" i="2"/>
  <c r="R47" i="2"/>
  <c r="H20" i="1"/>
  <c r="E20" i="1" s="1"/>
  <c r="D20" i="1" s="1"/>
  <c r="R19" i="1"/>
  <c r="B19" i="1"/>
  <c r="E49" i="2" l="1"/>
  <c r="D49" i="2" s="1"/>
  <c r="Q49" i="2" s="1"/>
  <c r="H50" i="2"/>
  <c r="R48" i="2"/>
  <c r="B48" i="2"/>
  <c r="Q20" i="1"/>
  <c r="B20" i="1"/>
  <c r="R20" i="1"/>
  <c r="H21" i="1"/>
  <c r="E50" i="2" l="1"/>
  <c r="D50" i="2" s="1"/>
  <c r="Q50" i="2" s="1"/>
  <c r="H51" i="2"/>
  <c r="E51" i="2" s="1"/>
  <c r="D51" i="2" s="1"/>
  <c r="I52" i="2"/>
  <c r="B49" i="2"/>
  <c r="R49" i="2"/>
  <c r="H22" i="1"/>
  <c r="E21" i="1"/>
  <c r="D21" i="1" s="1"/>
  <c r="Q21" i="1" s="1"/>
  <c r="H52" i="2" l="1"/>
  <c r="Q51" i="2"/>
  <c r="B51" i="2"/>
  <c r="R50" i="2"/>
  <c r="B50" i="2"/>
  <c r="R51" i="2"/>
  <c r="E22" i="1"/>
  <c r="D22" i="1" s="1"/>
  <c r="Q22" i="1" s="1"/>
  <c r="B21" i="1"/>
  <c r="R21" i="1"/>
  <c r="H24" i="1"/>
  <c r="E52" i="2" l="1"/>
  <c r="E24" i="1"/>
  <c r="D24" i="1" s="1"/>
  <c r="Q24" i="1" s="1"/>
  <c r="H25" i="1"/>
  <c r="E25" i="1" s="1"/>
  <c r="D25" i="1" s="1"/>
  <c r="B22" i="1"/>
  <c r="R22" i="1"/>
  <c r="D52" i="2" l="1"/>
  <c r="E53" i="2" s="1"/>
  <c r="Q25" i="1"/>
  <c r="B25" i="1"/>
  <c r="R25" i="1"/>
  <c r="H26" i="1"/>
  <c r="E26" i="1" s="1"/>
  <c r="D26" i="1" s="1"/>
  <c r="B24" i="1"/>
  <c r="R24" i="1"/>
  <c r="O53" i="2" l="1"/>
  <c r="B52" i="2"/>
  <c r="D53" i="2" s="1"/>
  <c r="F53" i="2"/>
  <c r="L53" i="2"/>
  <c r="N53" i="2"/>
  <c r="M53" i="2"/>
  <c r="K53" i="2"/>
  <c r="G53" i="2"/>
  <c r="P53" i="2"/>
  <c r="J53" i="2"/>
  <c r="I53" i="2"/>
  <c r="R52" i="2"/>
  <c r="H53" i="2"/>
  <c r="Q52" i="2"/>
  <c r="Q26" i="1"/>
  <c r="B26" i="1"/>
  <c r="R26" i="1"/>
  <c r="H28" i="1" l="1"/>
  <c r="E28" i="1" l="1"/>
  <c r="D28" i="1" s="1"/>
  <c r="Q28" i="1" s="1"/>
  <c r="R28" i="1" l="1"/>
  <c r="B28" i="1"/>
</calcChain>
</file>

<file path=xl/sharedStrings.xml><?xml version="1.0" encoding="utf-8"?>
<sst xmlns="http://schemas.openxmlformats.org/spreadsheetml/2006/main" count="1170" uniqueCount="155">
  <si>
    <t xml:space="preserve">Денне навчання </t>
  </si>
  <si>
    <t>Зведена по університету</t>
  </si>
  <si>
    <t>Факультети</t>
  </si>
  <si>
    <t>Усього студентів          на       початок    сесії</t>
  </si>
  <si>
    <t>У т.ч.в акаде-мічній відпустці</t>
  </si>
  <si>
    <t>Повинні склада-ти екзамен (гр.2-гр.3)</t>
  </si>
  <si>
    <t>Усього допуще-но до екзаме-нів</t>
  </si>
  <si>
    <t>Не допущено</t>
  </si>
  <si>
    <t xml:space="preserve">Не зя'вилися з поважних причин 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</si>
  <si>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</si>
  <si>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</si>
  <si>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</si>
  <si>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</si>
  <si>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</si>
  <si>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 xml:space="preserve">З усіх предме-      тів </t>
  </si>
  <si>
    <t>тільки         на "від- мінно"</t>
  </si>
  <si>
    <t>тільки на "добре" і "відмінно"</t>
  </si>
  <si>
    <t>На        змішані оцінки</t>
  </si>
  <si>
    <t>тільки на "задо-вільно"</t>
  </si>
  <si>
    <t>Усього     ( сума гр.14,15, 16)</t>
  </si>
  <si>
    <t>одну</t>
  </si>
  <si>
    <t>дві</t>
  </si>
  <si>
    <t>три</t>
  </si>
  <si>
    <t>Біологічний</t>
  </si>
  <si>
    <t>Географічний</t>
  </si>
  <si>
    <t>Інженерно-технічний</t>
  </si>
  <si>
    <t>Інформаційних технологій</t>
  </si>
  <si>
    <t>Математичний</t>
  </si>
  <si>
    <t>Медичний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</si>
  <si>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</si>
  <si>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</si>
  <si>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</si>
  <si>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</si>
  <si>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</si>
  <si>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</si>
  <si>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Всього по   ун-ту</t>
  </si>
  <si>
    <t>Всього по   ун-ту (%)</t>
  </si>
  <si>
    <t xml:space="preserve">                              Денне навчання </t>
  </si>
  <si>
    <t>Перші курси</t>
  </si>
  <si>
    <t xml:space="preserve">Якість   (%)    </t>
  </si>
  <si>
    <t xml:space="preserve">                               Денне навчання</t>
  </si>
  <si>
    <t>Другі курси</t>
  </si>
  <si>
    <t>Треті курси</t>
  </si>
  <si>
    <t>Четверті курси</t>
  </si>
  <si>
    <t xml:space="preserve">                   Денне навчання</t>
  </si>
  <si>
    <t>П’яті курси</t>
  </si>
  <si>
    <t>Зведена по курсах</t>
  </si>
  <si>
    <t xml:space="preserve">Заочне навчання </t>
  </si>
  <si>
    <t xml:space="preserve">                               Заочне навчання</t>
  </si>
  <si>
    <t xml:space="preserve">                   Заочне навчання</t>
  </si>
  <si>
    <t>Іноземної філології</t>
  </si>
  <si>
    <t>Економічний</t>
  </si>
  <si>
    <t>Туризму та міжнар. комунікацій</t>
  </si>
  <si>
    <t>Туризму та міжнарод.комунікацій</t>
  </si>
  <si>
    <t xml:space="preserve">  Заочне  навчання </t>
  </si>
  <si>
    <t>Денне навчання</t>
  </si>
  <si>
    <t>ФПОДП</t>
  </si>
  <si>
    <t xml:space="preserve">Юридичний </t>
  </si>
  <si>
    <t xml:space="preserve">     ВІДОМІСТЬ  ПРО  РЕЗУЛЬТАТИ  ЕКЗАМЕНАЦІЙНОЇ  СЕСІЇ 2016-2017 н.р.</t>
  </si>
  <si>
    <t xml:space="preserve">                                                       ВІДОМІСТЬ  ПРО  РЕЗУЛЬТАТИ  ЕКЗАМЕНАЦІЙНОЇ  СЕСІЇ 2016-2017 н.р.</t>
  </si>
  <si>
    <t xml:space="preserve">                                                      ВІДОМІСТЬ  ПРО  РЕЗУЛЬТАТИ  ЕКЗАМЕНАЦІЙНОЇ  СЕСІЇ 2016-2017 н.р.</t>
  </si>
  <si>
    <t>ДВНЗ "Ужгородський національний університет"</t>
  </si>
  <si>
    <t>Начальник НМВ                                                                      А.Ю.Штимак</t>
  </si>
  <si>
    <t xml:space="preserve">                                                         ВІДОМІСТЬ  ПРО  РЕЗУЛЬТАТИ  ЕКЗАМЕНАЦІЙНОЇ  СЕСІЇ 2016-2017 н.р.</t>
  </si>
  <si>
    <t xml:space="preserve">                                                        ВІДОМІСТЬ  ПРО  РЕЗУЛЬТАТИ  ЕКЗАМЕНАЦІЙНОЇ  СЕСІЇ 2016-2017 н.р.</t>
  </si>
  <si>
    <t xml:space="preserve"> ВІДОМІСТЬ  ПРО  РЕЗУЛЬТАТИ  ЕКЗАМЕНАЦІЙНОЇ  СЕСІЇ 2016-2017 н.р.</t>
  </si>
  <si>
    <t xml:space="preserve">                                         ВІДОМІСТЬ  ПРО  РЕЗУЛЬТАТИ  ЕКЗАМЕНАЦІЙНОЇ  СЕСІЇ 2016-2017 н.р.</t>
  </si>
  <si>
    <t xml:space="preserve">                                                    ВІДОМІСТЬ  ПРО  РЕЗУЛЬТАТИ  ЕКЗАМЕНАЦІЙНОЇ  СЕСІЇ 2016-2017 н.р.</t>
  </si>
  <si>
    <t xml:space="preserve">                                                   ВІДОМІСТЬ  ПРО  РЕЗУЛЬТАТИ  ЕКЗАМЕНАЦІЙНОЇ  СЕСІЇ 2016-2017 н.р.</t>
  </si>
  <si>
    <t xml:space="preserve">                                                ВІДОМІСТЬ  ПРО  РЕЗУЛЬТАТИ  ЕКЗАМЕНАЦІЙНОЇ  СЕСІЇ 2016-2017 н.р.</t>
  </si>
  <si>
    <t>Медичний №2</t>
  </si>
  <si>
    <t>Українсько-угорський навчально-науковий інститут</t>
  </si>
  <si>
    <t>Історії та міжнародних відносин</t>
  </si>
  <si>
    <t>Міжнародних економічних відносин</t>
  </si>
  <si>
    <t>Філіяу м.Львові</t>
  </si>
  <si>
    <t>Здоров’я та фізичного виховання</t>
  </si>
  <si>
    <r>
      <rPr>
        <b/>
        <u/>
        <sz val="9"/>
        <rFont val="Times New Roman"/>
        <family val="1"/>
        <charset val="204"/>
      </rPr>
      <t xml:space="preserve">Весняна, зимова сесія  </t>
    </r>
    <r>
      <rPr>
        <sz val="9"/>
        <rFont val="Times New Roman"/>
        <family val="1"/>
        <charset val="204"/>
      </rPr>
      <t>(підкреслити)</t>
    </r>
  </si>
  <si>
    <r>
      <rPr>
        <b/>
        <u/>
        <sz val="9"/>
        <rFont val="Times New Roman"/>
        <family val="1"/>
        <charset val="204"/>
      </rPr>
      <t xml:space="preserve">Весняна, зимова сесія </t>
    </r>
    <r>
      <rPr>
        <sz val="9"/>
        <rFont val="Times New Roman"/>
        <family val="1"/>
        <charset val="204"/>
      </rPr>
      <t xml:space="preserve"> (підкреслити)</t>
    </r>
  </si>
  <si>
    <r>
      <rPr>
        <b/>
        <u/>
        <sz val="9"/>
        <rFont val="Times New Roman"/>
        <family val="1"/>
        <charset val="204"/>
      </rPr>
      <t>Весняна, зимова сесія</t>
    </r>
    <r>
      <rPr>
        <u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(підкреслити)</t>
    </r>
  </si>
  <si>
    <r>
      <t xml:space="preserve">Весняна, зимова сесія </t>
    </r>
    <r>
      <rPr>
        <sz val="9"/>
        <rFont val="Times New Roman"/>
        <family val="1"/>
        <charset val="204"/>
      </rPr>
      <t xml:space="preserve"> (</t>
    </r>
    <r>
      <rPr>
        <b/>
        <sz val="9"/>
        <rFont val="Times New Roman"/>
        <family val="1"/>
        <charset val="204"/>
      </rPr>
      <t>п</t>
    </r>
    <r>
      <rPr>
        <sz val="9"/>
        <rFont val="Times New Roman"/>
        <family val="1"/>
        <charset val="204"/>
      </rPr>
      <t>ідкреслити)</t>
    </r>
  </si>
  <si>
    <r>
      <t xml:space="preserve">Весняна, зимова сесія </t>
    </r>
    <r>
      <rPr>
        <sz val="9"/>
        <rFont val="Times New Roman"/>
        <family val="1"/>
        <charset val="204"/>
      </rPr>
      <t xml:space="preserve"> (підкреслити)</t>
    </r>
  </si>
  <si>
    <r>
      <t xml:space="preserve">Весняна, зимова сесія  </t>
    </r>
    <r>
      <rPr>
        <sz val="9"/>
        <rFont val="Times New Roman"/>
        <family val="1"/>
        <charset val="204"/>
      </rPr>
      <t>(підкреслити)</t>
    </r>
  </si>
  <si>
    <r>
      <rPr>
        <b/>
        <u/>
        <sz val="9"/>
        <rFont val="Times New Roman"/>
        <family val="1"/>
        <charset val="204"/>
      </rPr>
      <t>Весняна, зимова сесія</t>
    </r>
    <r>
      <rPr>
        <sz val="9"/>
        <rFont val="Times New Roman"/>
        <family val="1"/>
        <charset val="204"/>
      </rPr>
      <t xml:space="preserve">  (підкреслити)</t>
    </r>
  </si>
  <si>
    <t>Міжнародних економічних  відносин</t>
  </si>
  <si>
    <t>Спеціалісти</t>
  </si>
  <si>
    <t>Магістри</t>
  </si>
  <si>
    <t>Філія у м.Львові</t>
  </si>
  <si>
    <t>У т.ч.в акаде-мічній відпус   тці</t>
  </si>
  <si>
    <r>
      <rPr>
        <b/>
        <u/>
        <sz val="12"/>
        <rFont val="Times New Roman"/>
        <family val="1"/>
        <charset val="204"/>
      </rPr>
      <t>Літня,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зимова сесія  (підкреслити)</t>
    </r>
  </si>
  <si>
    <r>
      <rPr>
        <b/>
        <u/>
        <sz val="12"/>
        <rFont val="Times New Roman"/>
        <family val="1"/>
        <charset val="204"/>
      </rPr>
      <t>Літня</t>
    </r>
    <r>
      <rPr>
        <b/>
        <sz val="12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зимова сесія  (підкреслити)</t>
    </r>
  </si>
  <si>
    <r>
      <t>Літня</t>
    </r>
    <r>
      <rPr>
        <sz val="12"/>
        <rFont val="Times New Roman"/>
        <family val="1"/>
        <charset val="204"/>
      </rPr>
      <t>, зимова сесія  (підкреслити)</t>
    </r>
  </si>
  <si>
    <r>
      <t>Літня</t>
    </r>
    <r>
      <rPr>
        <b/>
        <sz val="12"/>
        <rFont val="Times New Roman"/>
        <family val="1"/>
        <charset val="204"/>
      </rPr>
      <t>,</t>
    </r>
    <r>
      <rPr>
        <b/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зимова сесія  (підкреслити)</t>
    </r>
  </si>
  <si>
    <r>
      <t xml:space="preserve">Літня, </t>
    </r>
    <r>
      <rPr>
        <sz val="12"/>
        <rFont val="Times New Roman"/>
        <family val="1"/>
        <charset val="204"/>
      </rPr>
      <t>зимова сесія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(підкреслити)</t>
    </r>
  </si>
  <si>
    <r>
      <t xml:space="preserve">Літня, </t>
    </r>
    <r>
      <rPr>
        <sz val="12"/>
        <rFont val="Times New Roman"/>
        <family val="1"/>
        <charset val="204"/>
      </rPr>
      <t>зимова сесія  (підкреслити)</t>
    </r>
  </si>
  <si>
    <r>
      <rPr>
        <b/>
        <u/>
        <sz val="12"/>
        <rFont val="Times New Roman"/>
        <family val="1"/>
        <charset val="204"/>
      </rPr>
      <t>Літня,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зимова сесія  (підкреслити)</t>
    </r>
  </si>
  <si>
    <t xml:space="preserve">РЕЗУЛЬТАТИ ЛІТНЬОЇ ЕКЗАМЕНАЦІЙНОЇ СЕСІЇ  2016-2017 н.р. </t>
  </si>
  <si>
    <t>Факультет</t>
  </si>
  <si>
    <t xml:space="preserve">Успішність % </t>
  </si>
  <si>
    <t>Якість %</t>
  </si>
  <si>
    <t>Денна форма навчання</t>
  </si>
  <si>
    <t>Юридичний</t>
  </si>
  <si>
    <t>Всього по ун-ту</t>
  </si>
  <si>
    <t>Денна форма</t>
  </si>
  <si>
    <t>Курс</t>
  </si>
  <si>
    <t>Успішність %</t>
  </si>
  <si>
    <t>1 курси</t>
  </si>
  <si>
    <t>2 курси</t>
  </si>
  <si>
    <t>3 курси</t>
  </si>
  <si>
    <t>4 курси</t>
  </si>
  <si>
    <t>5 курси</t>
  </si>
  <si>
    <t>Заочна  форма навчання</t>
  </si>
  <si>
    <t>Заочна форма</t>
  </si>
  <si>
    <t>заочна форма</t>
  </si>
  <si>
    <t>Показники успішності за літню сесію 2016/2017 н.р.</t>
  </si>
  <si>
    <r>
      <t xml:space="preserve">Показники успішності за літню сесію 2016/2017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</si>
  <si>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</si>
  <si>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літню сесію 2016/2017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</si>
  <si>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</si>
  <si>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</si>
  <si>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t>МЕВ</t>
  </si>
  <si>
    <t>Туризму та МК</t>
  </si>
  <si>
    <t>УУННІ</t>
  </si>
  <si>
    <t>Здоров’я та фізвиховання</t>
  </si>
  <si>
    <t>Показники успішності за літню сесію 2016/2017 н.р. (по університету)</t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</si>
  <si>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</si>
  <si>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t>Показники успішності за літню сесію 2016/2017 н.р. - треті курси</t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</si>
  <si>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Спеціалісти</t>
    </r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</si>
  <si>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</si>
  <si>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літню сесію 2016/2017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</si>
  <si>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t>І курси</t>
  </si>
  <si>
    <t>ІІ курси</t>
  </si>
  <si>
    <t>ІІІ курси</t>
  </si>
  <si>
    <t>ІV курси</t>
  </si>
  <si>
    <r>
      <t>Показники успішності за літню сесію 2016/2017 н.р. - у</t>
    </r>
    <r>
      <rPr>
        <b/>
        <sz val="11"/>
        <color rgb="FFFF0000"/>
        <rFont val="Calibri"/>
        <family val="2"/>
        <charset val="204"/>
        <scheme val="minor"/>
      </rPr>
      <t xml:space="preserve"> розрізі курсів</t>
    </r>
  </si>
  <si>
    <t>Успішність %  2016/2017</t>
  </si>
  <si>
    <t>Успішність %  2015/2016</t>
  </si>
  <si>
    <t>Якість %  2016/2017</t>
  </si>
  <si>
    <t>Якість %  2015/2016</t>
  </si>
  <si>
    <t>Порівняння показників успішності та якості</t>
  </si>
  <si>
    <t>Показники успішності за  2016/2017 н.р.</t>
  </si>
  <si>
    <r>
      <t xml:space="preserve">Показники успішності за 2016/2017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</si>
  <si>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 2016/2017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</si>
  <si>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 2016/2017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</si>
  <si>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 2016/2017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</si>
  <si>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 2016/2017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</si>
  <si>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 2016/2017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</si>
  <si>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 2016/2017 н.р. - </t>
    </r>
    <r>
      <rPr>
        <b/>
        <sz val="11"/>
        <color rgb="FFFF0000"/>
        <rFont val="Calibri"/>
        <family val="2"/>
        <charset val="204"/>
        <scheme val="minor"/>
      </rPr>
      <t>п’яті курси</t>
    </r>
  </si>
  <si>
    <r>
      <t xml:space="preserve">Показники успішності за  2016/2017 н.р. - </t>
    </r>
    <r>
      <rPr>
        <b/>
        <sz val="11"/>
        <color rgb="FFFF0000"/>
        <rFont val="Calibri"/>
        <family val="2"/>
        <charset val="204"/>
        <scheme val="minor"/>
      </rPr>
      <t>Спеціалісти</t>
    </r>
  </si>
  <si>
    <r>
      <t xml:space="preserve">Показники успішності за  2016/2017 н.р. - </t>
    </r>
    <r>
      <rPr>
        <b/>
        <sz val="11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</si>
  <si>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 2016/2017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</si>
  <si>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 2016/2017 н.р. -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</si>
  <si>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 2016/2017 н.р. - </t>
    </r>
    <r>
      <rPr>
        <b/>
        <sz val="14"/>
        <color rgb="FFFF0000"/>
        <rFont val="Calibri"/>
        <family val="2"/>
        <charset val="204"/>
        <scheme val="minor"/>
      </rPr>
      <t>п’яті курси</t>
    </r>
  </si>
  <si>
    <r>
      <t xml:space="preserve">Показники успішності за  2016/2017 н.р. - </t>
    </r>
    <r>
      <rPr>
        <b/>
        <sz val="14"/>
        <color rgb="FFFF0000"/>
        <rFont val="Calibri"/>
        <family val="2"/>
        <charset val="204"/>
        <scheme val="minor"/>
      </rPr>
      <t>Спеціалісти</t>
    </r>
  </si>
  <si>
    <r>
      <t xml:space="preserve">Показники успішності за  2016/2017 н.р. - </t>
    </r>
    <r>
      <rPr>
        <b/>
        <sz val="14"/>
        <color rgb="FFFF0000"/>
        <rFont val="Calibri"/>
        <family val="2"/>
        <charset val="204"/>
        <scheme val="minor"/>
      </rPr>
      <t>Магістри</t>
    </r>
  </si>
  <si>
    <r>
      <t xml:space="preserve">Показники успішності за   2016/2017 н.р. - </t>
    </r>
    <r>
      <rPr>
        <b/>
        <sz val="14"/>
        <color rgb="FFFF0000"/>
        <rFont val="Calibri"/>
        <family val="2"/>
        <charset val="204"/>
        <scheme val="minor"/>
      </rPr>
      <t>у розрізі курсів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</si>
</sst>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u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Fill="1" applyBorder="1"/>
    <xf numFmtId="164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12" fillId="0" borderId="0" xfId="0" applyFont="1" applyAlignment="1"/>
    <xf numFmtId="1" fontId="7" fillId="0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8" fillId="0" borderId="0" xfId="0" applyFont="1"/>
    <xf numFmtId="0" fontId="2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0" fontId="24" fillId="0" borderId="0" xfId="0" applyFont="1"/>
    <xf numFmtId="0" fontId="26" fillId="0" borderId="0" xfId="0" applyFont="1"/>
    <xf numFmtId="0" fontId="0" fillId="0" borderId="0" xfId="0" applyAlignment="1">
      <alignment vertical="center"/>
    </xf>
    <xf numFmtId="164" fontId="20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0" fillId="0" borderId="1" xfId="0" applyBorder="1"/>
    <xf numFmtId="0" fontId="16" fillId="0" borderId="0" xfId="0" applyFont="1"/>
    <xf numFmtId="164" fontId="0" fillId="0" borderId="1" xfId="0" applyNumberFormat="1" applyBorder="1"/>
    <xf numFmtId="1" fontId="2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7" fillId="0" borderId="1" xfId="0" applyFont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1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0262877724232E-2"/>
          <c:y val="3.8495188101487311E-2"/>
          <c:w val="0.92394363113370026"/>
          <c:h val="0.51196450837346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денна'!$B$163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8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денна'!$A$164:$A$182</c:f>
              <c:strCache>
                <c:ptCount val="19"/>
                <c:pt idx="0">
                  <c:v>Географічний</c:v>
                </c:pt>
                <c:pt idx="1">
                  <c:v>Здоров’я та фізвиховання</c:v>
                </c:pt>
                <c:pt idx="2">
                  <c:v>Інженерно-технічний</c:v>
                </c:pt>
                <c:pt idx="3">
                  <c:v>Іноземної філології</c:v>
                </c:pt>
                <c:pt idx="4">
                  <c:v>Інформаційних технологій</c:v>
                </c:pt>
                <c:pt idx="5">
                  <c:v>Математичний</c:v>
                </c:pt>
                <c:pt idx="6">
                  <c:v>Суспільних наук</c:v>
                </c:pt>
                <c:pt idx="7">
                  <c:v>Туризму та МК</c:v>
                </c:pt>
                <c:pt idx="8">
                  <c:v>Філія у м.Львові</c:v>
                </c:pt>
                <c:pt idx="9">
                  <c:v>Біологічний</c:v>
                </c:pt>
                <c:pt idx="10">
                  <c:v>Історії та міжнародних відносин</c:v>
                </c:pt>
                <c:pt idx="11">
                  <c:v>Хімічний</c:v>
                </c:pt>
                <c:pt idx="12">
                  <c:v>Філологічний</c:v>
                </c:pt>
                <c:pt idx="13">
                  <c:v>УУННІ</c:v>
                </c:pt>
                <c:pt idx="14">
                  <c:v>Юридичний</c:v>
                </c:pt>
                <c:pt idx="15">
                  <c:v>Фізичний</c:v>
                </c:pt>
                <c:pt idx="16">
                  <c:v>Економічний</c:v>
                </c:pt>
                <c:pt idx="17">
                  <c:v>МЕВ</c:v>
                </c:pt>
                <c:pt idx="18">
                  <c:v>Всього по ун-ту</c:v>
                </c:pt>
              </c:strCache>
            </c:strRef>
          </c:cat>
          <c:val>
            <c:numRef>
              <c:f>'Діаграми денна'!$B$164:$B$182</c:f>
              <c:numCache>
                <c:formatCode>0.0</c:formatCode>
                <c:ptCount val="1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97.4</c:v>
                </c:pt>
                <c:pt idx="10">
                  <c:v>94.7</c:v>
                </c:pt>
                <c:pt idx="11">
                  <c:v>94.7</c:v>
                </c:pt>
                <c:pt idx="12">
                  <c:v>94.1</c:v>
                </c:pt>
                <c:pt idx="13">
                  <c:v>93.3</c:v>
                </c:pt>
                <c:pt idx="14">
                  <c:v>92.1</c:v>
                </c:pt>
                <c:pt idx="15">
                  <c:v>88.6</c:v>
                </c:pt>
                <c:pt idx="16">
                  <c:v>88.5</c:v>
                </c:pt>
                <c:pt idx="17">
                  <c:v>81.5</c:v>
                </c:pt>
                <c:pt idx="18">
                  <c:v>94.4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денна'!$C$163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8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денна'!$A$164:$A$182</c:f>
              <c:strCache>
                <c:ptCount val="19"/>
                <c:pt idx="0">
                  <c:v>Географічний</c:v>
                </c:pt>
                <c:pt idx="1">
                  <c:v>Здоров’я та фізвиховання</c:v>
                </c:pt>
                <c:pt idx="2">
                  <c:v>Інженерно-технічний</c:v>
                </c:pt>
                <c:pt idx="3">
                  <c:v>Іноземної філології</c:v>
                </c:pt>
                <c:pt idx="4">
                  <c:v>Інформаційних технологій</c:v>
                </c:pt>
                <c:pt idx="5">
                  <c:v>Математичний</c:v>
                </c:pt>
                <c:pt idx="6">
                  <c:v>Суспільних наук</c:v>
                </c:pt>
                <c:pt idx="7">
                  <c:v>Туризму та МК</c:v>
                </c:pt>
                <c:pt idx="8">
                  <c:v>Філія у м.Львові</c:v>
                </c:pt>
                <c:pt idx="9">
                  <c:v>Біологічний</c:v>
                </c:pt>
                <c:pt idx="10">
                  <c:v>Історії та міжнародних відносин</c:v>
                </c:pt>
                <c:pt idx="11">
                  <c:v>Хімічний</c:v>
                </c:pt>
                <c:pt idx="12">
                  <c:v>Філологічний</c:v>
                </c:pt>
                <c:pt idx="13">
                  <c:v>УУННІ</c:v>
                </c:pt>
                <c:pt idx="14">
                  <c:v>Юридичний</c:v>
                </c:pt>
                <c:pt idx="15">
                  <c:v>Фізичний</c:v>
                </c:pt>
                <c:pt idx="16">
                  <c:v>Економічний</c:v>
                </c:pt>
                <c:pt idx="17">
                  <c:v>МЕВ</c:v>
                </c:pt>
                <c:pt idx="18">
                  <c:v>Всього по ун-ту</c:v>
                </c:pt>
              </c:strCache>
            </c:strRef>
          </c:cat>
          <c:val>
            <c:numRef>
              <c:f>'Діаграми денна'!$C$164:$C$182</c:f>
              <c:numCache>
                <c:formatCode>0.0</c:formatCode>
                <c:ptCount val="19"/>
                <c:pt idx="0">
                  <c:v>75</c:v>
                </c:pt>
                <c:pt idx="1">
                  <c:v>69.599999999999994</c:v>
                </c:pt>
                <c:pt idx="2">
                  <c:v>60</c:v>
                </c:pt>
                <c:pt idx="3">
                  <c:v>75</c:v>
                </c:pt>
                <c:pt idx="4">
                  <c:v>36.799999999999997</c:v>
                </c:pt>
                <c:pt idx="5">
                  <c:v>75.7</c:v>
                </c:pt>
                <c:pt idx="6">
                  <c:v>67.7</c:v>
                </c:pt>
                <c:pt idx="7">
                  <c:v>58.8</c:v>
                </c:pt>
                <c:pt idx="8">
                  <c:v>90</c:v>
                </c:pt>
                <c:pt idx="9">
                  <c:v>65.8</c:v>
                </c:pt>
                <c:pt idx="10">
                  <c:v>47.4</c:v>
                </c:pt>
                <c:pt idx="11">
                  <c:v>78.900000000000006</c:v>
                </c:pt>
                <c:pt idx="12">
                  <c:v>94.1</c:v>
                </c:pt>
                <c:pt idx="13">
                  <c:v>86.7</c:v>
                </c:pt>
                <c:pt idx="14">
                  <c:v>70.3</c:v>
                </c:pt>
                <c:pt idx="15">
                  <c:v>71.599999999999994</c:v>
                </c:pt>
                <c:pt idx="16">
                  <c:v>57.4</c:v>
                </c:pt>
                <c:pt idx="17">
                  <c:v>48.1</c:v>
                </c:pt>
                <c:pt idx="18">
                  <c:v>67.599999999999994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67"/>
        <c:axId val="29283456"/>
        <c:axId val="29284992"/>
      </c:barChart>
      <c:catAx>
        <c:axId val="29283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9284992"/>
        <c:crosses val="autoZero"/>
        <c:auto val="1"/>
        <c:lblAlgn val="ctr"/>
        <c:lblOffset val="100"/>
        <c:noMultiLvlLbl val="0"/>
      </c:catAx>
      <c:valAx>
        <c:axId val="2928499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29283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65411531587838"/>
          <c:y val="0.84966595710969295"/>
          <c:w val="0.10114061021458093"/>
          <c:h val="0.1239744172833141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315923302229387E-2"/>
          <c:y val="3.5171862509992012E-2"/>
          <c:w val="0.92044546271180983"/>
          <c:h val="0.56328807819885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заочна'!$A$3:$A$19</c:f>
              <c:strCache>
                <c:ptCount val="17"/>
                <c:pt idx="0">
                  <c:v>Біологічний</c:v>
                </c:pt>
                <c:pt idx="1">
                  <c:v>Суспільних наук</c:v>
                </c:pt>
                <c:pt idx="2">
                  <c:v>Математичний</c:v>
                </c:pt>
                <c:pt idx="3">
                  <c:v>Здоров’я та фізвиховання</c:v>
                </c:pt>
                <c:pt idx="4">
                  <c:v>Історії та міжнародних відносин</c:v>
                </c:pt>
                <c:pt idx="5">
                  <c:v>Юридичний</c:v>
                </c:pt>
                <c:pt idx="6">
                  <c:v>Інженерно-технічний</c:v>
                </c:pt>
                <c:pt idx="7">
                  <c:v>Інформаційних технологій</c:v>
                </c:pt>
                <c:pt idx="8">
                  <c:v>Економічний</c:v>
                </c:pt>
                <c:pt idx="9">
                  <c:v>Географічний</c:v>
                </c:pt>
                <c:pt idx="10">
                  <c:v>УУННІ</c:v>
                </c:pt>
                <c:pt idx="11">
                  <c:v>ФПОДП</c:v>
                </c:pt>
                <c:pt idx="12">
                  <c:v>Іноземної філології</c:v>
                </c:pt>
                <c:pt idx="13">
                  <c:v>Філологічний</c:v>
                </c:pt>
                <c:pt idx="14">
                  <c:v>Туризму та МК</c:v>
                </c:pt>
                <c:pt idx="15">
                  <c:v>МЕВ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заочна'!$B$3:$B$19</c:f>
              <c:numCache>
                <c:formatCode>0.0</c:formatCode>
                <c:ptCount val="17"/>
                <c:pt idx="0">
                  <c:v>98.3</c:v>
                </c:pt>
                <c:pt idx="1">
                  <c:v>96.7</c:v>
                </c:pt>
                <c:pt idx="2">
                  <c:v>94.7</c:v>
                </c:pt>
                <c:pt idx="3">
                  <c:v>94.5</c:v>
                </c:pt>
                <c:pt idx="4">
                  <c:v>91.8</c:v>
                </c:pt>
                <c:pt idx="5">
                  <c:v>88.9</c:v>
                </c:pt>
                <c:pt idx="6">
                  <c:v>84.2</c:v>
                </c:pt>
                <c:pt idx="7">
                  <c:v>84.2</c:v>
                </c:pt>
                <c:pt idx="8">
                  <c:v>82.3</c:v>
                </c:pt>
                <c:pt idx="9">
                  <c:v>79</c:v>
                </c:pt>
                <c:pt idx="10">
                  <c:v>77.900000000000006</c:v>
                </c:pt>
                <c:pt idx="11">
                  <c:v>77.7</c:v>
                </c:pt>
                <c:pt idx="12">
                  <c:v>77.599999999999994</c:v>
                </c:pt>
                <c:pt idx="13">
                  <c:v>69.900000000000006</c:v>
                </c:pt>
                <c:pt idx="14">
                  <c:v>69.5</c:v>
                </c:pt>
                <c:pt idx="15">
                  <c:v>45.8</c:v>
                </c:pt>
                <c:pt idx="16">
                  <c:v>84.6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заочна'!$A$3:$A$19</c:f>
              <c:strCache>
                <c:ptCount val="17"/>
                <c:pt idx="0">
                  <c:v>Біологічний</c:v>
                </c:pt>
                <c:pt idx="1">
                  <c:v>Суспільних наук</c:v>
                </c:pt>
                <c:pt idx="2">
                  <c:v>Математичний</c:v>
                </c:pt>
                <c:pt idx="3">
                  <c:v>Здоров’я та фізвиховання</c:v>
                </c:pt>
                <c:pt idx="4">
                  <c:v>Історії та міжнародних відносин</c:v>
                </c:pt>
                <c:pt idx="5">
                  <c:v>Юридичний</c:v>
                </c:pt>
                <c:pt idx="6">
                  <c:v>Інженерно-технічний</c:v>
                </c:pt>
                <c:pt idx="7">
                  <c:v>Інформаційних технологій</c:v>
                </c:pt>
                <c:pt idx="8">
                  <c:v>Економічний</c:v>
                </c:pt>
                <c:pt idx="9">
                  <c:v>Географічний</c:v>
                </c:pt>
                <c:pt idx="10">
                  <c:v>УУННІ</c:v>
                </c:pt>
                <c:pt idx="11">
                  <c:v>ФПОДП</c:v>
                </c:pt>
                <c:pt idx="12">
                  <c:v>Іноземної філології</c:v>
                </c:pt>
                <c:pt idx="13">
                  <c:v>Філологічний</c:v>
                </c:pt>
                <c:pt idx="14">
                  <c:v>Туризму та МК</c:v>
                </c:pt>
                <c:pt idx="15">
                  <c:v>МЕВ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заочна'!$C$3:$C$19</c:f>
              <c:numCache>
                <c:formatCode>0.0</c:formatCode>
                <c:ptCount val="17"/>
                <c:pt idx="0">
                  <c:v>15.9</c:v>
                </c:pt>
                <c:pt idx="1">
                  <c:v>29.2</c:v>
                </c:pt>
                <c:pt idx="2">
                  <c:v>13.2</c:v>
                </c:pt>
                <c:pt idx="3">
                  <c:v>26</c:v>
                </c:pt>
                <c:pt idx="4">
                  <c:v>14.4</c:v>
                </c:pt>
                <c:pt idx="5">
                  <c:v>24.3</c:v>
                </c:pt>
                <c:pt idx="6">
                  <c:v>10.1</c:v>
                </c:pt>
                <c:pt idx="7">
                  <c:v>8.9</c:v>
                </c:pt>
                <c:pt idx="8">
                  <c:v>1.6</c:v>
                </c:pt>
                <c:pt idx="9">
                  <c:v>24.1</c:v>
                </c:pt>
                <c:pt idx="10">
                  <c:v>35.299999999999997</c:v>
                </c:pt>
                <c:pt idx="11">
                  <c:v>36.9</c:v>
                </c:pt>
                <c:pt idx="12">
                  <c:v>17.899999999999999</c:v>
                </c:pt>
                <c:pt idx="13">
                  <c:v>14</c:v>
                </c:pt>
                <c:pt idx="14">
                  <c:v>9.3000000000000007</c:v>
                </c:pt>
                <c:pt idx="15">
                  <c:v>5.0999999999999996</c:v>
                </c:pt>
                <c:pt idx="16">
                  <c:v>18.2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71"/>
        <c:axId val="30015872"/>
        <c:axId val="30017408"/>
      </c:barChart>
      <c:catAx>
        <c:axId val="300158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0017408"/>
        <c:crosses val="autoZero"/>
        <c:auto val="1"/>
        <c:lblAlgn val="ctr"/>
        <c:lblOffset val="100"/>
        <c:noMultiLvlLbl val="0"/>
      </c:catAx>
      <c:valAx>
        <c:axId val="30017408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30015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06350418572249"/>
          <c:y val="0.8418610623312377"/>
          <c:w val="0.10390902273720723"/>
          <c:h val="0.11563813516116242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166604035760793E-2"/>
          <c:y val="3.5947712418300679E-2"/>
          <c:w val="0.893734404176171"/>
          <c:h val="0.56999459626370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заочна'!$B$25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заочна'!$A$26:$A$42</c:f>
              <c:strCache>
                <c:ptCount val="17"/>
                <c:pt idx="0">
                  <c:v>Історії та міжнародних відносин</c:v>
                </c:pt>
                <c:pt idx="1">
                  <c:v>Математичний</c:v>
                </c:pt>
                <c:pt idx="2">
                  <c:v>Суспільних наук</c:v>
                </c:pt>
                <c:pt idx="3">
                  <c:v>Біологічний</c:v>
                </c:pt>
                <c:pt idx="4">
                  <c:v>Географічний</c:v>
                </c:pt>
                <c:pt idx="5">
                  <c:v>ФПОДП</c:v>
                </c:pt>
                <c:pt idx="6">
                  <c:v>Здоров’я та фізвиховання</c:v>
                </c:pt>
                <c:pt idx="7">
                  <c:v>Іноземної філології</c:v>
                </c:pt>
                <c:pt idx="8">
                  <c:v>Інформаційних технологій</c:v>
                </c:pt>
                <c:pt idx="9">
                  <c:v>Юридичний</c:v>
                </c:pt>
                <c:pt idx="10">
                  <c:v>Туризму та МК</c:v>
                </c:pt>
                <c:pt idx="11">
                  <c:v>Економічний</c:v>
                </c:pt>
                <c:pt idx="12">
                  <c:v>Інженерно-технічний</c:v>
                </c:pt>
                <c:pt idx="13">
                  <c:v>УУННІ</c:v>
                </c:pt>
                <c:pt idx="14">
                  <c:v>Філологічний</c:v>
                </c:pt>
                <c:pt idx="15">
                  <c:v>МЕВ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заочна'!$B$26:$B$42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95.7</c:v>
                </c:pt>
                <c:pt idx="3">
                  <c:v>94.7</c:v>
                </c:pt>
                <c:pt idx="4">
                  <c:v>92</c:v>
                </c:pt>
                <c:pt idx="5">
                  <c:v>85</c:v>
                </c:pt>
                <c:pt idx="6">
                  <c:v>82.1</c:v>
                </c:pt>
                <c:pt idx="7">
                  <c:v>82.1</c:v>
                </c:pt>
                <c:pt idx="8">
                  <c:v>81.8</c:v>
                </c:pt>
                <c:pt idx="9">
                  <c:v>80.400000000000006</c:v>
                </c:pt>
                <c:pt idx="10">
                  <c:v>76</c:v>
                </c:pt>
                <c:pt idx="11">
                  <c:v>66.7</c:v>
                </c:pt>
                <c:pt idx="12">
                  <c:v>63.6</c:v>
                </c:pt>
                <c:pt idx="13">
                  <c:v>55.6</c:v>
                </c:pt>
                <c:pt idx="14">
                  <c:v>54.2</c:v>
                </c:pt>
                <c:pt idx="15">
                  <c:v>37.5</c:v>
                </c:pt>
                <c:pt idx="16">
                  <c:v>80.5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заочна'!$C$25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заочна'!$A$26:$A$42</c:f>
              <c:strCache>
                <c:ptCount val="17"/>
                <c:pt idx="0">
                  <c:v>Історії та міжнародних відносин</c:v>
                </c:pt>
                <c:pt idx="1">
                  <c:v>Математичний</c:v>
                </c:pt>
                <c:pt idx="2">
                  <c:v>Суспільних наук</c:v>
                </c:pt>
                <c:pt idx="3">
                  <c:v>Біологічний</c:v>
                </c:pt>
                <c:pt idx="4">
                  <c:v>Географічний</c:v>
                </c:pt>
                <c:pt idx="5">
                  <c:v>ФПОДП</c:v>
                </c:pt>
                <c:pt idx="6">
                  <c:v>Здоров’я та фізвиховання</c:v>
                </c:pt>
                <c:pt idx="7">
                  <c:v>Іноземної філології</c:v>
                </c:pt>
                <c:pt idx="8">
                  <c:v>Інформаційних технологій</c:v>
                </c:pt>
                <c:pt idx="9">
                  <c:v>Юридичний</c:v>
                </c:pt>
                <c:pt idx="10">
                  <c:v>Туризму та МК</c:v>
                </c:pt>
                <c:pt idx="11">
                  <c:v>Економічний</c:v>
                </c:pt>
                <c:pt idx="12">
                  <c:v>Інженерно-технічний</c:v>
                </c:pt>
                <c:pt idx="13">
                  <c:v>УУННІ</c:v>
                </c:pt>
                <c:pt idx="14">
                  <c:v>Філологічний</c:v>
                </c:pt>
                <c:pt idx="15">
                  <c:v>МЕВ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заочна'!$C$26:$C$42</c:f>
              <c:numCache>
                <c:formatCode>0.0</c:formatCode>
                <c:ptCount val="17"/>
                <c:pt idx="0">
                  <c:v>0</c:v>
                </c:pt>
                <c:pt idx="1">
                  <c:v>28.6</c:v>
                </c:pt>
                <c:pt idx="2">
                  <c:v>26.1</c:v>
                </c:pt>
                <c:pt idx="3">
                  <c:v>10.5</c:v>
                </c:pt>
                <c:pt idx="4">
                  <c:v>16</c:v>
                </c:pt>
                <c:pt idx="5">
                  <c:v>42.5</c:v>
                </c:pt>
                <c:pt idx="6">
                  <c:v>1.8</c:v>
                </c:pt>
                <c:pt idx="7">
                  <c:v>25</c:v>
                </c:pt>
                <c:pt idx="8">
                  <c:v>0</c:v>
                </c:pt>
                <c:pt idx="9">
                  <c:v>9.8000000000000007</c:v>
                </c:pt>
                <c:pt idx="10">
                  <c:v>16</c:v>
                </c:pt>
                <c:pt idx="11">
                  <c:v>0</c:v>
                </c:pt>
                <c:pt idx="12">
                  <c:v>0</c:v>
                </c:pt>
                <c:pt idx="13">
                  <c:v>33.299999999999997</c:v>
                </c:pt>
                <c:pt idx="14">
                  <c:v>8.3000000000000007</c:v>
                </c:pt>
                <c:pt idx="15">
                  <c:v>0</c:v>
                </c:pt>
                <c:pt idx="16">
                  <c:v>13.6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72"/>
        <c:axId val="30040064"/>
        <c:axId val="30041600"/>
      </c:barChart>
      <c:catAx>
        <c:axId val="300400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0041600"/>
        <c:crosses val="autoZero"/>
        <c:auto val="1"/>
        <c:lblAlgn val="ctr"/>
        <c:lblOffset val="100"/>
        <c:noMultiLvlLbl val="0"/>
      </c:catAx>
      <c:valAx>
        <c:axId val="3004160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30040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3780576262597"/>
          <c:y val="0.83633034841233056"/>
          <c:w val="0.13522682583655957"/>
          <c:h val="0.11818897637795275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77188950160373E-2"/>
          <c:y val="3.7037037037037056E-2"/>
          <c:w val="0.90578459046670234"/>
          <c:h val="0.54728571807311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заочна'!$B$47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заочна'!$A$48:$A$63</c:f>
              <c:strCache>
                <c:ptCount val="16"/>
                <c:pt idx="0">
                  <c:v>Суспільних наук</c:v>
                </c:pt>
                <c:pt idx="1">
                  <c:v>УУННІ</c:v>
                </c:pt>
                <c:pt idx="2">
                  <c:v>Здоров’я та фізвиховання</c:v>
                </c:pt>
                <c:pt idx="3">
                  <c:v>Біологічний</c:v>
                </c:pt>
                <c:pt idx="4">
                  <c:v>Інформаційних технологій</c:v>
                </c:pt>
                <c:pt idx="5">
                  <c:v>Історії та міжнародних відносин</c:v>
                </c:pt>
                <c:pt idx="6">
                  <c:v>Інженерно-технічний</c:v>
                </c:pt>
                <c:pt idx="7">
                  <c:v>Географічний</c:v>
                </c:pt>
                <c:pt idx="8">
                  <c:v>Юридичний</c:v>
                </c:pt>
                <c:pt idx="9">
                  <c:v>Економічний</c:v>
                </c:pt>
                <c:pt idx="10">
                  <c:v>Іноземної філології</c:v>
                </c:pt>
                <c:pt idx="11">
                  <c:v>Філологічний</c:v>
                </c:pt>
                <c:pt idx="12">
                  <c:v>Туризму та МК</c:v>
                </c:pt>
                <c:pt idx="13">
                  <c:v>ФПОДП</c:v>
                </c:pt>
                <c:pt idx="14">
                  <c:v>МЕВ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заочна'!$B$48:$B$63</c:f>
              <c:numCache>
                <c:formatCode>0.0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96.7</c:v>
                </c:pt>
                <c:pt idx="3">
                  <c:v>94.4</c:v>
                </c:pt>
                <c:pt idx="4">
                  <c:v>86.7</c:v>
                </c:pt>
                <c:pt idx="5">
                  <c:v>84.8</c:v>
                </c:pt>
                <c:pt idx="6">
                  <c:v>74.099999999999994</c:v>
                </c:pt>
                <c:pt idx="7">
                  <c:v>69.400000000000006</c:v>
                </c:pt>
                <c:pt idx="8">
                  <c:v>66.7</c:v>
                </c:pt>
                <c:pt idx="9">
                  <c:v>66</c:v>
                </c:pt>
                <c:pt idx="10">
                  <c:v>58.1</c:v>
                </c:pt>
                <c:pt idx="11">
                  <c:v>57.1</c:v>
                </c:pt>
                <c:pt idx="12">
                  <c:v>50</c:v>
                </c:pt>
                <c:pt idx="13">
                  <c:v>50</c:v>
                </c:pt>
                <c:pt idx="14">
                  <c:v>25</c:v>
                </c:pt>
                <c:pt idx="15">
                  <c:v>71.3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заочна'!$C$47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заочна'!$A$48:$A$63</c:f>
              <c:strCache>
                <c:ptCount val="16"/>
                <c:pt idx="0">
                  <c:v>Суспільних наук</c:v>
                </c:pt>
                <c:pt idx="1">
                  <c:v>УУННІ</c:v>
                </c:pt>
                <c:pt idx="2">
                  <c:v>Здоров’я та фізвиховання</c:v>
                </c:pt>
                <c:pt idx="3">
                  <c:v>Біологічний</c:v>
                </c:pt>
                <c:pt idx="4">
                  <c:v>Інформаційних технологій</c:v>
                </c:pt>
                <c:pt idx="5">
                  <c:v>Історії та міжнародних відносин</c:v>
                </c:pt>
                <c:pt idx="6">
                  <c:v>Інженерно-технічний</c:v>
                </c:pt>
                <c:pt idx="7">
                  <c:v>Географічний</c:v>
                </c:pt>
                <c:pt idx="8">
                  <c:v>Юридичний</c:v>
                </c:pt>
                <c:pt idx="9">
                  <c:v>Економічний</c:v>
                </c:pt>
                <c:pt idx="10">
                  <c:v>Іноземної філології</c:v>
                </c:pt>
                <c:pt idx="11">
                  <c:v>Філологічний</c:v>
                </c:pt>
                <c:pt idx="12">
                  <c:v>Туризму та МК</c:v>
                </c:pt>
                <c:pt idx="13">
                  <c:v>ФПОДП</c:v>
                </c:pt>
                <c:pt idx="14">
                  <c:v>МЕВ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заочна'!$C$48:$C$63</c:f>
              <c:numCache>
                <c:formatCode>0.0</c:formatCode>
                <c:ptCount val="16"/>
                <c:pt idx="0">
                  <c:v>22.2</c:v>
                </c:pt>
                <c:pt idx="1">
                  <c:v>33.299999999999997</c:v>
                </c:pt>
                <c:pt idx="2">
                  <c:v>40</c:v>
                </c:pt>
                <c:pt idx="3">
                  <c:v>5.6</c:v>
                </c:pt>
                <c:pt idx="4">
                  <c:v>0</c:v>
                </c:pt>
                <c:pt idx="5">
                  <c:v>9.1</c:v>
                </c:pt>
                <c:pt idx="6">
                  <c:v>22.2</c:v>
                </c:pt>
                <c:pt idx="7">
                  <c:v>8.3000000000000007</c:v>
                </c:pt>
                <c:pt idx="8">
                  <c:v>13.9</c:v>
                </c:pt>
                <c:pt idx="9">
                  <c:v>4</c:v>
                </c:pt>
                <c:pt idx="10">
                  <c:v>6.5</c:v>
                </c:pt>
                <c:pt idx="11">
                  <c:v>4.8</c:v>
                </c:pt>
                <c:pt idx="12">
                  <c:v>6.7</c:v>
                </c:pt>
                <c:pt idx="13">
                  <c:v>30.8</c:v>
                </c:pt>
                <c:pt idx="14">
                  <c:v>0</c:v>
                </c:pt>
                <c:pt idx="15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72"/>
        <c:axId val="30092672"/>
        <c:axId val="30098560"/>
      </c:barChart>
      <c:catAx>
        <c:axId val="300926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0098560"/>
        <c:crosses val="autoZero"/>
        <c:auto val="1"/>
        <c:lblAlgn val="ctr"/>
        <c:lblOffset val="100"/>
        <c:noMultiLvlLbl val="0"/>
      </c:catAx>
      <c:valAx>
        <c:axId val="3009856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30092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858375499954867"/>
          <c:y val="0.83305416368408525"/>
          <c:w val="0.14262601192608967"/>
          <c:h val="0.12177046051061803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83292706451805E-2"/>
          <c:y val="4.1314553990610334E-2"/>
          <c:w val="0.92782713408040063"/>
          <c:h val="0.55408023345397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заочна'!$B$68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заочна'!$A$69:$A$85</c:f>
              <c:strCache>
                <c:ptCount val="17"/>
                <c:pt idx="0">
                  <c:v>Біологічний</c:v>
                </c:pt>
                <c:pt idx="1">
                  <c:v>УУННІ</c:v>
                </c:pt>
                <c:pt idx="2">
                  <c:v>Здоров’я та фізвиховання</c:v>
                </c:pt>
                <c:pt idx="3">
                  <c:v>Суспільних наук</c:v>
                </c:pt>
                <c:pt idx="4">
                  <c:v>Математичний</c:v>
                </c:pt>
                <c:pt idx="5">
                  <c:v>Історії та міжнародних відносин</c:v>
                </c:pt>
                <c:pt idx="6">
                  <c:v>ФПОДП</c:v>
                </c:pt>
                <c:pt idx="7">
                  <c:v>Економічний</c:v>
                </c:pt>
                <c:pt idx="8">
                  <c:v>Юридичний</c:v>
                </c:pt>
                <c:pt idx="9">
                  <c:v>Інформаційних технологій</c:v>
                </c:pt>
                <c:pt idx="10">
                  <c:v>Інженерно-технічний</c:v>
                </c:pt>
                <c:pt idx="11">
                  <c:v>Географічний</c:v>
                </c:pt>
                <c:pt idx="12">
                  <c:v>Філологічний</c:v>
                </c:pt>
                <c:pt idx="13">
                  <c:v>Іноземної філології</c:v>
                </c:pt>
                <c:pt idx="14">
                  <c:v>Туризму та МК</c:v>
                </c:pt>
                <c:pt idx="15">
                  <c:v>МЕВ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заочна'!$B$69:$B$85</c:f>
              <c:numCache>
                <c:formatCode>0.0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98.3</c:v>
                </c:pt>
                <c:pt idx="3">
                  <c:v>93.5</c:v>
                </c:pt>
                <c:pt idx="4">
                  <c:v>93.3</c:v>
                </c:pt>
                <c:pt idx="5">
                  <c:v>90.6</c:v>
                </c:pt>
                <c:pt idx="6">
                  <c:v>89.2</c:v>
                </c:pt>
                <c:pt idx="7">
                  <c:v>81.400000000000006</c:v>
                </c:pt>
                <c:pt idx="8">
                  <c:v>78.7</c:v>
                </c:pt>
                <c:pt idx="9">
                  <c:v>72</c:v>
                </c:pt>
                <c:pt idx="10">
                  <c:v>70</c:v>
                </c:pt>
                <c:pt idx="11">
                  <c:v>64.3</c:v>
                </c:pt>
                <c:pt idx="12">
                  <c:v>59.4</c:v>
                </c:pt>
                <c:pt idx="13">
                  <c:v>58.5</c:v>
                </c:pt>
                <c:pt idx="14">
                  <c:v>44</c:v>
                </c:pt>
                <c:pt idx="15">
                  <c:v>21.4</c:v>
                </c:pt>
                <c:pt idx="16">
                  <c:v>78.5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заочна'!$C$68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6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заочна'!$A$69:$A$85</c:f>
              <c:strCache>
                <c:ptCount val="17"/>
                <c:pt idx="0">
                  <c:v>Біологічний</c:v>
                </c:pt>
                <c:pt idx="1">
                  <c:v>УУННІ</c:v>
                </c:pt>
                <c:pt idx="2">
                  <c:v>Здоров’я та фізвиховання</c:v>
                </c:pt>
                <c:pt idx="3">
                  <c:v>Суспільних наук</c:v>
                </c:pt>
                <c:pt idx="4">
                  <c:v>Математичний</c:v>
                </c:pt>
                <c:pt idx="5">
                  <c:v>Історії та міжнародних відносин</c:v>
                </c:pt>
                <c:pt idx="6">
                  <c:v>ФПОДП</c:v>
                </c:pt>
                <c:pt idx="7">
                  <c:v>Економічний</c:v>
                </c:pt>
                <c:pt idx="8">
                  <c:v>Юридичний</c:v>
                </c:pt>
                <c:pt idx="9">
                  <c:v>Інформаційних технологій</c:v>
                </c:pt>
                <c:pt idx="10">
                  <c:v>Інженерно-технічний</c:v>
                </c:pt>
                <c:pt idx="11">
                  <c:v>Географічний</c:v>
                </c:pt>
                <c:pt idx="12">
                  <c:v>Філологічний</c:v>
                </c:pt>
                <c:pt idx="13">
                  <c:v>Іноземної філології</c:v>
                </c:pt>
                <c:pt idx="14">
                  <c:v>Туризму та МК</c:v>
                </c:pt>
                <c:pt idx="15">
                  <c:v>МЕВ</c:v>
                </c:pt>
                <c:pt idx="16">
                  <c:v>Всього по ун-ту</c:v>
                </c:pt>
              </c:strCache>
            </c:strRef>
          </c:cat>
          <c:val>
            <c:numRef>
              <c:f>'Діаграми заочна'!$C$69:$C$85</c:f>
              <c:numCache>
                <c:formatCode>0.0</c:formatCode>
                <c:ptCount val="17"/>
                <c:pt idx="0">
                  <c:v>3.9</c:v>
                </c:pt>
                <c:pt idx="1">
                  <c:v>25</c:v>
                </c:pt>
                <c:pt idx="2">
                  <c:v>13.3</c:v>
                </c:pt>
                <c:pt idx="3">
                  <c:v>17.399999999999999</c:v>
                </c:pt>
                <c:pt idx="4">
                  <c:v>0</c:v>
                </c:pt>
                <c:pt idx="5">
                  <c:v>15.6</c:v>
                </c:pt>
                <c:pt idx="6">
                  <c:v>35.1</c:v>
                </c:pt>
                <c:pt idx="7">
                  <c:v>2.2999999999999998</c:v>
                </c:pt>
                <c:pt idx="8">
                  <c:v>22.7</c:v>
                </c:pt>
                <c:pt idx="9">
                  <c:v>0</c:v>
                </c:pt>
                <c:pt idx="10">
                  <c:v>10</c:v>
                </c:pt>
                <c:pt idx="11">
                  <c:v>28.6</c:v>
                </c:pt>
                <c:pt idx="12">
                  <c:v>6.3</c:v>
                </c:pt>
                <c:pt idx="13">
                  <c:v>9.8000000000000007</c:v>
                </c:pt>
                <c:pt idx="14">
                  <c:v>0</c:v>
                </c:pt>
                <c:pt idx="15">
                  <c:v>0</c:v>
                </c:pt>
                <c:pt idx="16">
                  <c:v>13.7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71"/>
        <c:axId val="30145536"/>
        <c:axId val="30221056"/>
      </c:barChart>
      <c:catAx>
        <c:axId val="30145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0221056"/>
        <c:crosses val="autoZero"/>
        <c:auto val="1"/>
        <c:lblAlgn val="ctr"/>
        <c:lblOffset val="100"/>
        <c:noMultiLvlLbl val="0"/>
      </c:catAx>
      <c:valAx>
        <c:axId val="3022105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30145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008236442605007"/>
          <c:y val="0.85155217054564547"/>
          <c:w val="0.14077875009499091"/>
          <c:h val="0.11732625314960554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712489668073318E-2"/>
          <c:y val="3.7606837606837612E-2"/>
          <c:w val="0.93020901669059419"/>
          <c:h val="0.54032088296655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заочна'!$B$93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заочна'!$A$94:$A$109</c:f>
              <c:strCache>
                <c:ptCount val="16"/>
                <c:pt idx="0">
                  <c:v>Біологічний</c:v>
                </c:pt>
                <c:pt idx="1">
                  <c:v>Суспільних наук</c:v>
                </c:pt>
                <c:pt idx="2">
                  <c:v>Здоров’я та фізвиховання</c:v>
                </c:pt>
                <c:pt idx="3">
                  <c:v>Інженерно-технічний</c:v>
                </c:pt>
                <c:pt idx="4">
                  <c:v>УУННІ</c:v>
                </c:pt>
                <c:pt idx="5">
                  <c:v>Юридичний</c:v>
                </c:pt>
                <c:pt idx="6">
                  <c:v>Економічний</c:v>
                </c:pt>
                <c:pt idx="7">
                  <c:v>Географічний</c:v>
                </c:pt>
                <c:pt idx="8">
                  <c:v>Інформаційних технологій</c:v>
                </c:pt>
                <c:pt idx="9">
                  <c:v>Історії та міжнародних відносин</c:v>
                </c:pt>
                <c:pt idx="10">
                  <c:v>Математичний</c:v>
                </c:pt>
                <c:pt idx="11">
                  <c:v>Туризму та МК</c:v>
                </c:pt>
                <c:pt idx="12">
                  <c:v>Іноземної філології</c:v>
                </c:pt>
                <c:pt idx="13">
                  <c:v>МЕВ</c:v>
                </c:pt>
                <c:pt idx="14">
                  <c:v>Філологічний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заочна'!$B$94:$B$109</c:f>
              <c:numCache>
                <c:formatCode>0.0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96.6</c:v>
                </c:pt>
                <c:pt idx="3">
                  <c:v>95.2</c:v>
                </c:pt>
                <c:pt idx="4">
                  <c:v>92.3</c:v>
                </c:pt>
                <c:pt idx="5">
                  <c:v>90.2</c:v>
                </c:pt>
                <c:pt idx="6">
                  <c:v>89.7</c:v>
                </c:pt>
                <c:pt idx="7">
                  <c:v>86.4</c:v>
                </c:pt>
                <c:pt idx="8">
                  <c:v>84.6</c:v>
                </c:pt>
                <c:pt idx="9">
                  <c:v>83.7</c:v>
                </c:pt>
                <c:pt idx="10">
                  <c:v>80</c:v>
                </c:pt>
                <c:pt idx="11">
                  <c:v>75.599999999999994</c:v>
                </c:pt>
                <c:pt idx="12">
                  <c:v>71.400000000000006</c:v>
                </c:pt>
                <c:pt idx="13">
                  <c:v>64.3</c:v>
                </c:pt>
                <c:pt idx="14">
                  <c:v>61.1</c:v>
                </c:pt>
                <c:pt idx="15">
                  <c:v>87.3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заочна'!$C$93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5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заочна'!$A$94:$A$109</c:f>
              <c:strCache>
                <c:ptCount val="16"/>
                <c:pt idx="0">
                  <c:v>Біологічний</c:v>
                </c:pt>
                <c:pt idx="1">
                  <c:v>Суспільних наук</c:v>
                </c:pt>
                <c:pt idx="2">
                  <c:v>Здоров’я та фізвиховання</c:v>
                </c:pt>
                <c:pt idx="3">
                  <c:v>Інженерно-технічний</c:v>
                </c:pt>
                <c:pt idx="4">
                  <c:v>УУННІ</c:v>
                </c:pt>
                <c:pt idx="5">
                  <c:v>Юридичний</c:v>
                </c:pt>
                <c:pt idx="6">
                  <c:v>Економічний</c:v>
                </c:pt>
                <c:pt idx="7">
                  <c:v>Географічний</c:v>
                </c:pt>
                <c:pt idx="8">
                  <c:v>Інформаційних технологій</c:v>
                </c:pt>
                <c:pt idx="9">
                  <c:v>Історії та міжнародних відносин</c:v>
                </c:pt>
                <c:pt idx="10">
                  <c:v>Математичний</c:v>
                </c:pt>
                <c:pt idx="11">
                  <c:v>Туризму та МК</c:v>
                </c:pt>
                <c:pt idx="12">
                  <c:v>Іноземної філології</c:v>
                </c:pt>
                <c:pt idx="13">
                  <c:v>МЕВ</c:v>
                </c:pt>
                <c:pt idx="14">
                  <c:v>Філологічний</c:v>
                </c:pt>
                <c:pt idx="15">
                  <c:v>Всього по ун-ту</c:v>
                </c:pt>
              </c:strCache>
            </c:strRef>
          </c:cat>
          <c:val>
            <c:numRef>
              <c:f>'Діаграми заочна'!$C$94:$C$109</c:f>
              <c:numCache>
                <c:formatCode>0.0</c:formatCode>
                <c:ptCount val="16"/>
                <c:pt idx="0">
                  <c:v>2.2000000000000002</c:v>
                </c:pt>
                <c:pt idx="1">
                  <c:v>17.3</c:v>
                </c:pt>
                <c:pt idx="2">
                  <c:v>37.299999999999997</c:v>
                </c:pt>
                <c:pt idx="3">
                  <c:v>0</c:v>
                </c:pt>
                <c:pt idx="4">
                  <c:v>30.8</c:v>
                </c:pt>
                <c:pt idx="5">
                  <c:v>11.6</c:v>
                </c:pt>
                <c:pt idx="6">
                  <c:v>2.6</c:v>
                </c:pt>
                <c:pt idx="7">
                  <c:v>13.6</c:v>
                </c:pt>
                <c:pt idx="8">
                  <c:v>0</c:v>
                </c:pt>
                <c:pt idx="9">
                  <c:v>4.7</c:v>
                </c:pt>
                <c:pt idx="10">
                  <c:v>13.3</c:v>
                </c:pt>
                <c:pt idx="11">
                  <c:v>4.9000000000000004</c:v>
                </c:pt>
                <c:pt idx="12">
                  <c:v>4.8</c:v>
                </c:pt>
                <c:pt idx="13">
                  <c:v>0</c:v>
                </c:pt>
                <c:pt idx="14">
                  <c:v>11.1</c:v>
                </c:pt>
                <c:pt idx="15">
                  <c:v>11.5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74"/>
        <c:axId val="30255744"/>
        <c:axId val="30278016"/>
      </c:barChart>
      <c:catAx>
        <c:axId val="302557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0278016"/>
        <c:crosses val="autoZero"/>
        <c:auto val="1"/>
        <c:lblAlgn val="ctr"/>
        <c:lblOffset val="100"/>
        <c:noMultiLvlLbl val="0"/>
      </c:catAx>
      <c:valAx>
        <c:axId val="3027801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30255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49240875277339"/>
          <c:y val="0.82792166363819997"/>
          <c:w val="9.6465129435061012E-2"/>
          <c:h val="0.12781250626114485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074392862754687E-2"/>
          <c:y val="3.3485540334855401E-2"/>
          <c:w val="0.92363589806263169"/>
          <c:h val="0.57547621615791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заочна'!$B$117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200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заочна'!$A$118:$A$132</c:f>
              <c:strCache>
                <c:ptCount val="15"/>
                <c:pt idx="0">
                  <c:v>Економічний</c:v>
                </c:pt>
                <c:pt idx="1">
                  <c:v>Іноземної філології</c:v>
                </c:pt>
                <c:pt idx="2">
                  <c:v>Історії та міжнародних відносин</c:v>
                </c:pt>
                <c:pt idx="3">
                  <c:v>Математичний</c:v>
                </c:pt>
                <c:pt idx="4">
                  <c:v>МЕВ</c:v>
                </c:pt>
                <c:pt idx="5">
                  <c:v>Суспільних наук</c:v>
                </c:pt>
                <c:pt idx="6">
                  <c:v>Туризму та МК</c:v>
                </c:pt>
                <c:pt idx="7">
                  <c:v>Юридичний</c:v>
                </c:pt>
                <c:pt idx="8">
                  <c:v>Здоров’я та фізвиховання</c:v>
                </c:pt>
                <c:pt idx="9">
                  <c:v>Біологічний</c:v>
                </c:pt>
                <c:pt idx="10">
                  <c:v>Філологічний</c:v>
                </c:pt>
                <c:pt idx="11">
                  <c:v>Географічний</c:v>
                </c:pt>
                <c:pt idx="12">
                  <c:v>УУННІ</c:v>
                </c:pt>
                <c:pt idx="13">
                  <c:v>Інженерно-технічний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заочна'!$B$118:$B$132</c:f>
              <c:numCache>
                <c:formatCode>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98.2</c:v>
                </c:pt>
                <c:pt idx="9">
                  <c:v>98</c:v>
                </c:pt>
                <c:pt idx="10">
                  <c:v>95.9</c:v>
                </c:pt>
                <c:pt idx="11">
                  <c:v>95.1</c:v>
                </c:pt>
                <c:pt idx="12">
                  <c:v>92.9</c:v>
                </c:pt>
                <c:pt idx="13">
                  <c:v>87</c:v>
                </c:pt>
                <c:pt idx="14">
                  <c:v>97.7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заочна'!$C$117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200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заочна'!$A$118:$A$132</c:f>
              <c:strCache>
                <c:ptCount val="15"/>
                <c:pt idx="0">
                  <c:v>Економічний</c:v>
                </c:pt>
                <c:pt idx="1">
                  <c:v>Іноземної філології</c:v>
                </c:pt>
                <c:pt idx="2">
                  <c:v>Історії та міжнародних відносин</c:v>
                </c:pt>
                <c:pt idx="3">
                  <c:v>Математичний</c:v>
                </c:pt>
                <c:pt idx="4">
                  <c:v>МЕВ</c:v>
                </c:pt>
                <c:pt idx="5">
                  <c:v>Суспільних наук</c:v>
                </c:pt>
                <c:pt idx="6">
                  <c:v>Туризму та МК</c:v>
                </c:pt>
                <c:pt idx="7">
                  <c:v>Юридичний</c:v>
                </c:pt>
                <c:pt idx="8">
                  <c:v>Здоров’я та фізвиховання</c:v>
                </c:pt>
                <c:pt idx="9">
                  <c:v>Біологічний</c:v>
                </c:pt>
                <c:pt idx="10">
                  <c:v>Філологічний</c:v>
                </c:pt>
                <c:pt idx="11">
                  <c:v>Географічний</c:v>
                </c:pt>
                <c:pt idx="12">
                  <c:v>УУННІ</c:v>
                </c:pt>
                <c:pt idx="13">
                  <c:v>Інженерно-технічний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заочна'!$C$118:$C$132</c:f>
              <c:numCache>
                <c:formatCode>0.0</c:formatCode>
                <c:ptCount val="15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28.6</c:v>
                </c:pt>
                <c:pt idx="6">
                  <c:v>14.3</c:v>
                </c:pt>
                <c:pt idx="7">
                  <c:v>15</c:v>
                </c:pt>
                <c:pt idx="8">
                  <c:v>19.600000000000001</c:v>
                </c:pt>
                <c:pt idx="9">
                  <c:v>4.0999999999999996</c:v>
                </c:pt>
                <c:pt idx="10">
                  <c:v>20.399999999999999</c:v>
                </c:pt>
                <c:pt idx="11">
                  <c:v>12.2</c:v>
                </c:pt>
                <c:pt idx="12">
                  <c:v>35.700000000000003</c:v>
                </c:pt>
                <c:pt idx="13">
                  <c:v>8.6999999999999993</c:v>
                </c:pt>
                <c:pt idx="14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overlap val="70"/>
        <c:axId val="30296320"/>
        <c:axId val="30302208"/>
      </c:barChart>
      <c:catAx>
        <c:axId val="30296320"/>
        <c:scaling>
          <c:orientation val="minMax"/>
        </c:scaling>
        <c:delete val="0"/>
        <c:axPos val="b"/>
        <c:majorTickMark val="out"/>
        <c:minorTickMark val="none"/>
        <c:tickLblPos val="nextTo"/>
        <c:crossAx val="30302208"/>
        <c:crosses val="autoZero"/>
        <c:auto val="1"/>
        <c:lblAlgn val="ctr"/>
        <c:lblOffset val="100"/>
        <c:noMultiLvlLbl val="0"/>
      </c:catAx>
      <c:valAx>
        <c:axId val="30302208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30296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062899011237824"/>
          <c:y val="0.86504440369611413"/>
          <c:w val="9.6569713172470567E-2"/>
          <c:h val="0.1137719478156963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63114163009932E-2"/>
          <c:y val="3.3182503770739065E-2"/>
          <c:w val="0.90332705630928523"/>
          <c:h val="0.57931806035557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заочна'!$B$145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3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заочна'!$A$146:$A$159</c:f>
              <c:strCache>
                <c:ptCount val="14"/>
                <c:pt idx="0">
                  <c:v>Іноземної філології</c:v>
                </c:pt>
                <c:pt idx="1">
                  <c:v>Історії та міжнародних відносин</c:v>
                </c:pt>
                <c:pt idx="2">
                  <c:v>МЕВ</c:v>
                </c:pt>
                <c:pt idx="3">
                  <c:v>Туризму та МК</c:v>
                </c:pt>
                <c:pt idx="4">
                  <c:v>УУННІ</c:v>
                </c:pt>
                <c:pt idx="5">
                  <c:v>Інженерно-технічний</c:v>
                </c:pt>
                <c:pt idx="6">
                  <c:v>Географічний</c:v>
                </c:pt>
                <c:pt idx="7">
                  <c:v>Біологічний</c:v>
                </c:pt>
                <c:pt idx="8">
                  <c:v>Здоров’я та фізвиховання</c:v>
                </c:pt>
                <c:pt idx="9">
                  <c:v>Юридичний</c:v>
                </c:pt>
                <c:pt idx="10">
                  <c:v>Економічний</c:v>
                </c:pt>
                <c:pt idx="11">
                  <c:v>Суспільних наук</c:v>
                </c:pt>
                <c:pt idx="12">
                  <c:v>Інформаційних технологій</c:v>
                </c:pt>
                <c:pt idx="13">
                  <c:v>Всього по ун-ту</c:v>
                </c:pt>
              </c:strCache>
            </c:strRef>
          </c:cat>
          <c:val>
            <c:numRef>
              <c:f>'Діаграми заочна'!$B$146:$B$159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97.3</c:v>
                </c:pt>
                <c:pt idx="6">
                  <c:v>96.4</c:v>
                </c:pt>
                <c:pt idx="7">
                  <c:v>95.8</c:v>
                </c:pt>
                <c:pt idx="8">
                  <c:v>95.5</c:v>
                </c:pt>
                <c:pt idx="9">
                  <c:v>92.8</c:v>
                </c:pt>
                <c:pt idx="10">
                  <c:v>92.1</c:v>
                </c:pt>
                <c:pt idx="11">
                  <c:v>90.9</c:v>
                </c:pt>
                <c:pt idx="12">
                  <c:v>88.9</c:v>
                </c:pt>
                <c:pt idx="13">
                  <c:v>95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заочна'!$C$145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3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заочна'!$A$146:$A$159</c:f>
              <c:strCache>
                <c:ptCount val="14"/>
                <c:pt idx="0">
                  <c:v>Іноземної філології</c:v>
                </c:pt>
                <c:pt idx="1">
                  <c:v>Історії та міжнародних відносин</c:v>
                </c:pt>
                <c:pt idx="2">
                  <c:v>МЕВ</c:v>
                </c:pt>
                <c:pt idx="3">
                  <c:v>Туризму та МК</c:v>
                </c:pt>
                <c:pt idx="4">
                  <c:v>УУННІ</c:v>
                </c:pt>
                <c:pt idx="5">
                  <c:v>Інженерно-технічний</c:v>
                </c:pt>
                <c:pt idx="6">
                  <c:v>Географічний</c:v>
                </c:pt>
                <c:pt idx="7">
                  <c:v>Біологічний</c:v>
                </c:pt>
                <c:pt idx="8">
                  <c:v>Здоров’я та фізвиховання</c:v>
                </c:pt>
                <c:pt idx="9">
                  <c:v>Юридичний</c:v>
                </c:pt>
                <c:pt idx="10">
                  <c:v>Економічний</c:v>
                </c:pt>
                <c:pt idx="11">
                  <c:v>Суспільних наук</c:v>
                </c:pt>
                <c:pt idx="12">
                  <c:v>Інформаційних технологій</c:v>
                </c:pt>
                <c:pt idx="13">
                  <c:v>Всього по ун-ту</c:v>
                </c:pt>
              </c:strCache>
            </c:strRef>
          </c:cat>
          <c:val>
            <c:numRef>
              <c:f>'Діаграми заочна'!$C$146:$C$159</c:f>
              <c:numCache>
                <c:formatCode>0.0</c:formatCode>
                <c:ptCount val="14"/>
                <c:pt idx="0">
                  <c:v>31.3</c:v>
                </c:pt>
                <c:pt idx="1">
                  <c:v>18.2</c:v>
                </c:pt>
                <c:pt idx="2">
                  <c:v>46.2</c:v>
                </c:pt>
                <c:pt idx="3">
                  <c:v>25</c:v>
                </c:pt>
                <c:pt idx="4">
                  <c:v>75</c:v>
                </c:pt>
                <c:pt idx="5">
                  <c:v>10.8</c:v>
                </c:pt>
                <c:pt idx="6">
                  <c:v>60.7</c:v>
                </c:pt>
                <c:pt idx="7">
                  <c:v>25</c:v>
                </c:pt>
                <c:pt idx="8">
                  <c:v>45.5</c:v>
                </c:pt>
                <c:pt idx="9">
                  <c:v>33.700000000000003</c:v>
                </c:pt>
                <c:pt idx="10">
                  <c:v>0</c:v>
                </c:pt>
                <c:pt idx="11">
                  <c:v>45.5</c:v>
                </c:pt>
                <c:pt idx="12">
                  <c:v>0</c:v>
                </c:pt>
                <c:pt idx="13">
                  <c:v>31.1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72"/>
        <c:axId val="30345088"/>
        <c:axId val="30346624"/>
      </c:barChart>
      <c:catAx>
        <c:axId val="303450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0346624"/>
        <c:crosses val="autoZero"/>
        <c:auto val="1"/>
        <c:lblAlgn val="ctr"/>
        <c:lblOffset val="100"/>
        <c:noMultiLvlLbl val="0"/>
      </c:catAx>
      <c:valAx>
        <c:axId val="3034662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30345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8097477804155"/>
          <c:y val="0.84364128692058382"/>
          <c:w val="0.10323796460365456"/>
          <c:h val="0.11279262341458823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398929694411113E-2"/>
          <c:y val="3.7800687285223407E-2"/>
          <c:w val="0.93134185256876312"/>
          <c:h val="0.53795140298184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заочна'!$B$170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заочна'!$A$171:$A$185</c:f>
              <c:strCache>
                <c:ptCount val="15"/>
                <c:pt idx="0">
                  <c:v>Біологічний</c:v>
                </c:pt>
                <c:pt idx="1">
                  <c:v>Інформаційних технологій</c:v>
                </c:pt>
                <c:pt idx="2">
                  <c:v>Математичний</c:v>
                </c:pt>
                <c:pt idx="3">
                  <c:v>Суспільних наук</c:v>
                </c:pt>
                <c:pt idx="4">
                  <c:v>Історії та міжнародних відносин</c:v>
                </c:pt>
                <c:pt idx="5">
                  <c:v>Здоров’я та фізвиховання</c:v>
                </c:pt>
                <c:pt idx="6">
                  <c:v>Юридичний</c:v>
                </c:pt>
                <c:pt idx="7">
                  <c:v>Іноземної філології</c:v>
                </c:pt>
                <c:pt idx="8">
                  <c:v>Туризму та МК</c:v>
                </c:pt>
                <c:pt idx="9">
                  <c:v>Економічний</c:v>
                </c:pt>
                <c:pt idx="10">
                  <c:v>Філологічний</c:v>
                </c:pt>
                <c:pt idx="11">
                  <c:v>Географічний</c:v>
                </c:pt>
                <c:pt idx="12">
                  <c:v>УУННІ</c:v>
                </c:pt>
                <c:pt idx="13">
                  <c:v>МЕВ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заочна'!$B$171:$B$185</c:f>
              <c:numCache>
                <c:formatCode>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97.3</c:v>
                </c:pt>
                <c:pt idx="4">
                  <c:v>96.3</c:v>
                </c:pt>
                <c:pt idx="5">
                  <c:v>93.3</c:v>
                </c:pt>
                <c:pt idx="6">
                  <c:v>92.1</c:v>
                </c:pt>
                <c:pt idx="7">
                  <c:v>90</c:v>
                </c:pt>
                <c:pt idx="8">
                  <c:v>87.5</c:v>
                </c:pt>
                <c:pt idx="9">
                  <c:v>79.400000000000006</c:v>
                </c:pt>
                <c:pt idx="10">
                  <c:v>70.8</c:v>
                </c:pt>
                <c:pt idx="11">
                  <c:v>55.6</c:v>
                </c:pt>
                <c:pt idx="12">
                  <c:v>47.1</c:v>
                </c:pt>
                <c:pt idx="13">
                  <c:v>24.1</c:v>
                </c:pt>
                <c:pt idx="14">
                  <c:v>84.1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заочна'!$C$170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4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заочна'!$A$171:$A$185</c:f>
              <c:strCache>
                <c:ptCount val="15"/>
                <c:pt idx="0">
                  <c:v>Біологічний</c:v>
                </c:pt>
                <c:pt idx="1">
                  <c:v>Інформаційних технологій</c:v>
                </c:pt>
                <c:pt idx="2">
                  <c:v>Математичний</c:v>
                </c:pt>
                <c:pt idx="3">
                  <c:v>Суспільних наук</c:v>
                </c:pt>
                <c:pt idx="4">
                  <c:v>Історії та міжнародних відносин</c:v>
                </c:pt>
                <c:pt idx="5">
                  <c:v>Здоров’я та фізвиховання</c:v>
                </c:pt>
                <c:pt idx="6">
                  <c:v>Юридичний</c:v>
                </c:pt>
                <c:pt idx="7">
                  <c:v>Іноземної філології</c:v>
                </c:pt>
                <c:pt idx="8">
                  <c:v>Туризму та МК</c:v>
                </c:pt>
                <c:pt idx="9">
                  <c:v>Економічний</c:v>
                </c:pt>
                <c:pt idx="10">
                  <c:v>Філологічний</c:v>
                </c:pt>
                <c:pt idx="11">
                  <c:v>Географічний</c:v>
                </c:pt>
                <c:pt idx="12">
                  <c:v>УУННІ</c:v>
                </c:pt>
                <c:pt idx="13">
                  <c:v>МЕВ</c:v>
                </c:pt>
                <c:pt idx="14">
                  <c:v>Всього по ун-ту</c:v>
                </c:pt>
              </c:strCache>
            </c:strRef>
          </c:cat>
          <c:val>
            <c:numRef>
              <c:f>'Діаграми заочна'!$C$171:$C$185</c:f>
              <c:numCache>
                <c:formatCode>0.0</c:formatCode>
                <c:ptCount val="15"/>
                <c:pt idx="0">
                  <c:v>47.7</c:v>
                </c:pt>
                <c:pt idx="1">
                  <c:v>60</c:v>
                </c:pt>
                <c:pt idx="2">
                  <c:v>33.299999999999997</c:v>
                </c:pt>
                <c:pt idx="3">
                  <c:v>56.8</c:v>
                </c:pt>
                <c:pt idx="4">
                  <c:v>59.3</c:v>
                </c:pt>
                <c:pt idx="5">
                  <c:v>30</c:v>
                </c:pt>
                <c:pt idx="6">
                  <c:v>42.1</c:v>
                </c:pt>
                <c:pt idx="7">
                  <c:v>23.3</c:v>
                </c:pt>
                <c:pt idx="8">
                  <c:v>25</c:v>
                </c:pt>
                <c:pt idx="9">
                  <c:v>1.5</c:v>
                </c:pt>
                <c:pt idx="10">
                  <c:v>29.2</c:v>
                </c:pt>
                <c:pt idx="11">
                  <c:v>40.700000000000003</c:v>
                </c:pt>
                <c:pt idx="12">
                  <c:v>23.5</c:v>
                </c:pt>
                <c:pt idx="13">
                  <c:v>0</c:v>
                </c:pt>
                <c:pt idx="14">
                  <c:v>33.799999999999997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75"/>
        <c:axId val="30397952"/>
        <c:axId val="30399488"/>
      </c:barChart>
      <c:catAx>
        <c:axId val="303979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0399488"/>
        <c:crosses val="autoZero"/>
        <c:auto val="1"/>
        <c:lblAlgn val="ctr"/>
        <c:lblOffset val="100"/>
        <c:noMultiLvlLbl val="0"/>
      </c:catAx>
      <c:valAx>
        <c:axId val="30399488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30397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66403031656664"/>
          <c:y val="0.83992125984251964"/>
          <c:w val="0.10322087222540897"/>
          <c:h val="0.12846627867168778"/>
        </c:manualLayout>
      </c:layout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332590942835942E-2"/>
          <c:y val="4.2512077294686021E-2"/>
          <c:w val="0.9552790979078617"/>
          <c:h val="0.638721290273499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заочна'!$B$195</c:f>
              <c:strCache>
                <c:ptCount val="1"/>
                <c:pt idx="0">
                  <c:v>Успішність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7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заочна'!$A$196:$A$203</c:f>
              <c:strCache>
                <c:ptCount val="8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Спеціалісти</c:v>
                </c:pt>
                <c:pt idx="6">
                  <c:v>Магістри</c:v>
                </c:pt>
                <c:pt idx="7">
                  <c:v>Всього по ун-ту</c:v>
                </c:pt>
              </c:strCache>
            </c:strRef>
          </c:cat>
          <c:val>
            <c:numRef>
              <c:f>'Діаграми заочна'!$B$196:$B$203</c:f>
              <c:numCache>
                <c:formatCode>0.0</c:formatCode>
                <c:ptCount val="8"/>
                <c:pt idx="0">
                  <c:v>80.5</c:v>
                </c:pt>
                <c:pt idx="1">
                  <c:v>71.3</c:v>
                </c:pt>
                <c:pt idx="2">
                  <c:v>78.5</c:v>
                </c:pt>
                <c:pt idx="3">
                  <c:v>88.5</c:v>
                </c:pt>
                <c:pt idx="4">
                  <c:v>97.7</c:v>
                </c:pt>
                <c:pt idx="5">
                  <c:v>95</c:v>
                </c:pt>
                <c:pt idx="6">
                  <c:v>84.1</c:v>
                </c:pt>
                <c:pt idx="7">
                  <c:v>84.6</c:v>
                </c:pt>
              </c:numCache>
            </c:numRef>
          </c:val>
        </c:ser>
        <c:ser>
          <c:idx val="1"/>
          <c:order val="1"/>
          <c:tx>
            <c:strRef>
              <c:f>'Діаграми заочна'!$C$195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7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заочна'!$A$196:$A$203</c:f>
              <c:strCache>
                <c:ptCount val="8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</c:v>
                </c:pt>
                <c:pt idx="5">
                  <c:v>Спеціалісти</c:v>
                </c:pt>
                <c:pt idx="6">
                  <c:v>Магістри</c:v>
                </c:pt>
                <c:pt idx="7">
                  <c:v>Всього по ун-ту</c:v>
                </c:pt>
              </c:strCache>
            </c:strRef>
          </c:cat>
          <c:val>
            <c:numRef>
              <c:f>'Діаграми заочна'!$C$196:$C$203</c:f>
              <c:numCache>
                <c:formatCode>0.0</c:formatCode>
                <c:ptCount val="8"/>
                <c:pt idx="0">
                  <c:v>13.6</c:v>
                </c:pt>
                <c:pt idx="1">
                  <c:v>14</c:v>
                </c:pt>
                <c:pt idx="2">
                  <c:v>13.7</c:v>
                </c:pt>
                <c:pt idx="3">
                  <c:v>11.7</c:v>
                </c:pt>
                <c:pt idx="4">
                  <c:v>13</c:v>
                </c:pt>
                <c:pt idx="5">
                  <c:v>31.1</c:v>
                </c:pt>
                <c:pt idx="6">
                  <c:v>33.799999999999997</c:v>
                </c:pt>
                <c:pt idx="7">
                  <c:v>18.2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83"/>
        <c:axId val="30491776"/>
        <c:axId val="30493312"/>
      </c:barChart>
      <c:catAx>
        <c:axId val="30491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0493312"/>
        <c:crosses val="autoZero"/>
        <c:auto val="1"/>
        <c:lblAlgn val="ctr"/>
        <c:lblOffset val="100"/>
        <c:noMultiLvlLbl val="0"/>
      </c:catAx>
      <c:valAx>
        <c:axId val="3049331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30491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17378952352559"/>
          <c:y val="0.83204655939746652"/>
          <c:w val="0.10021891843330619"/>
          <c:h val="0.14433998551905158"/>
        </c:manualLayout>
      </c:layout>
      <c:overlay val="0"/>
      <c:txPr>
        <a:bodyPr/>
        <a:lstStyle/>
        <a:p>
          <a:pPr>
            <a:defRPr sz="10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'Діаграми заочна'!$A$223</c:f>
              <c:strCache>
                <c:ptCount val="1"/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заочна'!$B$222:$E$222</c:f>
              <c:strCache>
                <c:ptCount val="4"/>
                <c:pt idx="0">
                  <c:v>Успішність %  2016/2017</c:v>
                </c:pt>
                <c:pt idx="1">
                  <c:v>Успішність %  2015/2016</c:v>
                </c:pt>
                <c:pt idx="2">
                  <c:v>Якість %  2016/2017</c:v>
                </c:pt>
                <c:pt idx="3">
                  <c:v>Якість %  2015/2016</c:v>
                </c:pt>
              </c:strCache>
            </c:strRef>
          </c:cat>
          <c:val>
            <c:numRef>
              <c:f>'Діаграми заочна'!$B$223:$E$223</c:f>
              <c:numCache>
                <c:formatCode>0.0</c:formatCode>
                <c:ptCount val="4"/>
                <c:pt idx="0">
                  <c:v>84.6</c:v>
                </c:pt>
                <c:pt idx="1">
                  <c:v>65.2</c:v>
                </c:pt>
                <c:pt idx="2">
                  <c:v>18.2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81"/>
        <c:axId val="30538368"/>
        <c:axId val="30544256"/>
      </c:barChart>
      <c:catAx>
        <c:axId val="305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0544256"/>
        <c:crosses val="autoZero"/>
        <c:auto val="1"/>
        <c:lblAlgn val="ctr"/>
        <c:lblOffset val="100"/>
        <c:noMultiLvlLbl val="0"/>
      </c:catAx>
      <c:valAx>
        <c:axId val="30544256"/>
        <c:scaling>
          <c:orientation val="minMax"/>
        </c:scaling>
        <c:delete val="1"/>
        <c:axPos val="l"/>
        <c:majorGridlines>
          <c:spPr>
            <a:effectLst>
              <a:outerShdw blurRad="1219200" dist="50800" dir="5400000" sx="1000" sy="1000" algn="ctr" rotWithShape="0">
                <a:sysClr val="window" lastClr="FFFFFF"/>
              </a:outerShdw>
            </a:effectLst>
          </c:spPr>
        </c:majorGridlines>
        <c:numFmt formatCode="0.0" sourceLinked="1"/>
        <c:majorTickMark val="out"/>
        <c:minorTickMark val="none"/>
        <c:tickLblPos val="none"/>
        <c:crossAx val="30538368"/>
        <c:crosses val="autoZero"/>
        <c:crossBetween val="between"/>
      </c:valAx>
      <c:spPr>
        <a:gradFill>
          <a:gsLst>
            <a:gs pos="0">
              <a:schemeClr val="accent2">
                <a:lumMod val="60000"/>
                <a:lumOff val="40000"/>
              </a:scheme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30271216097997E-2"/>
          <c:y val="6.593405325602511E-2"/>
          <c:w val="0.86440647533437465"/>
          <c:h val="0.632279305033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денна'!$A$3:$A$24</c:f>
              <c:strCache>
                <c:ptCount val="22"/>
                <c:pt idx="0">
                  <c:v>Здоров’я та фізвиховання</c:v>
                </c:pt>
                <c:pt idx="1">
                  <c:v>Хімічний</c:v>
                </c:pt>
                <c:pt idx="2">
                  <c:v>Математичний</c:v>
                </c:pt>
                <c:pt idx="3">
                  <c:v>Географічний</c:v>
                </c:pt>
                <c:pt idx="4">
                  <c:v>Біологічний</c:v>
                </c:pt>
                <c:pt idx="5">
                  <c:v>Суспільних наук</c:v>
                </c:pt>
                <c:pt idx="6">
                  <c:v>Медичний</c:v>
                </c:pt>
                <c:pt idx="7">
                  <c:v>Історії та міжнародних відносин</c:v>
                </c:pt>
                <c:pt idx="8">
                  <c:v>Інформаційних технологій</c:v>
                </c:pt>
                <c:pt idx="9">
                  <c:v>Інженерно-технічний</c:v>
                </c:pt>
                <c:pt idx="10">
                  <c:v>УУННІ</c:v>
                </c:pt>
                <c:pt idx="11">
                  <c:v>Іноземної філології</c:v>
                </c:pt>
                <c:pt idx="12">
                  <c:v>Юридичний</c:v>
                </c:pt>
                <c:pt idx="13">
                  <c:v>Філія у м.Львові</c:v>
                </c:pt>
                <c:pt idx="14">
                  <c:v>Фізичний</c:v>
                </c:pt>
                <c:pt idx="15">
                  <c:v>Стоматологічний</c:v>
                </c:pt>
                <c:pt idx="16">
                  <c:v>Медичний №2</c:v>
                </c:pt>
                <c:pt idx="17">
                  <c:v>Економічний</c:v>
                </c:pt>
                <c:pt idx="18">
                  <c:v>Туризму та МК</c:v>
                </c:pt>
                <c:pt idx="19">
                  <c:v>МЕВ</c:v>
                </c:pt>
                <c:pt idx="20">
                  <c:v>Філологічний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денна'!$B$3:$B$24</c:f>
              <c:numCache>
                <c:formatCode>0.0</c:formatCode>
                <c:ptCount val="22"/>
                <c:pt idx="0">
                  <c:v>99.3</c:v>
                </c:pt>
                <c:pt idx="1">
                  <c:v>98.6</c:v>
                </c:pt>
                <c:pt idx="2">
                  <c:v>97.9</c:v>
                </c:pt>
                <c:pt idx="3">
                  <c:v>97.7</c:v>
                </c:pt>
                <c:pt idx="4">
                  <c:v>97.3</c:v>
                </c:pt>
                <c:pt idx="5">
                  <c:v>97.3</c:v>
                </c:pt>
                <c:pt idx="6">
                  <c:v>96.3</c:v>
                </c:pt>
                <c:pt idx="7">
                  <c:v>96.1</c:v>
                </c:pt>
                <c:pt idx="8">
                  <c:v>95.5</c:v>
                </c:pt>
                <c:pt idx="9">
                  <c:v>94.6</c:v>
                </c:pt>
                <c:pt idx="10">
                  <c:v>93.6</c:v>
                </c:pt>
                <c:pt idx="11">
                  <c:v>92.6</c:v>
                </c:pt>
                <c:pt idx="12">
                  <c:v>91.7</c:v>
                </c:pt>
                <c:pt idx="13">
                  <c:v>91.1</c:v>
                </c:pt>
                <c:pt idx="14">
                  <c:v>91</c:v>
                </c:pt>
                <c:pt idx="15">
                  <c:v>89.4</c:v>
                </c:pt>
                <c:pt idx="16">
                  <c:v>87.9</c:v>
                </c:pt>
                <c:pt idx="17">
                  <c:v>82.8</c:v>
                </c:pt>
                <c:pt idx="18">
                  <c:v>82.5</c:v>
                </c:pt>
                <c:pt idx="19">
                  <c:v>79.2</c:v>
                </c:pt>
                <c:pt idx="20">
                  <c:v>70.900000000000006</c:v>
                </c:pt>
                <c:pt idx="21">
                  <c:v>91.9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денна'!$C$2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денна'!$A$3:$A$24</c:f>
              <c:strCache>
                <c:ptCount val="22"/>
                <c:pt idx="0">
                  <c:v>Здоров’я та фізвиховання</c:v>
                </c:pt>
                <c:pt idx="1">
                  <c:v>Хімічний</c:v>
                </c:pt>
                <c:pt idx="2">
                  <c:v>Математичний</c:v>
                </c:pt>
                <c:pt idx="3">
                  <c:v>Географічний</c:v>
                </c:pt>
                <c:pt idx="4">
                  <c:v>Біологічний</c:v>
                </c:pt>
                <c:pt idx="5">
                  <c:v>Суспільних наук</c:v>
                </c:pt>
                <c:pt idx="6">
                  <c:v>Медичний</c:v>
                </c:pt>
                <c:pt idx="7">
                  <c:v>Історії та міжнародних відносин</c:v>
                </c:pt>
                <c:pt idx="8">
                  <c:v>Інформаційних технологій</c:v>
                </c:pt>
                <c:pt idx="9">
                  <c:v>Інженерно-технічний</c:v>
                </c:pt>
                <c:pt idx="10">
                  <c:v>УУННІ</c:v>
                </c:pt>
                <c:pt idx="11">
                  <c:v>Іноземної філології</c:v>
                </c:pt>
                <c:pt idx="12">
                  <c:v>Юридичний</c:v>
                </c:pt>
                <c:pt idx="13">
                  <c:v>Філія у м.Львові</c:v>
                </c:pt>
                <c:pt idx="14">
                  <c:v>Фізичний</c:v>
                </c:pt>
                <c:pt idx="15">
                  <c:v>Стоматологічний</c:v>
                </c:pt>
                <c:pt idx="16">
                  <c:v>Медичний №2</c:v>
                </c:pt>
                <c:pt idx="17">
                  <c:v>Економічний</c:v>
                </c:pt>
                <c:pt idx="18">
                  <c:v>Туризму та МК</c:v>
                </c:pt>
                <c:pt idx="19">
                  <c:v>МЕВ</c:v>
                </c:pt>
                <c:pt idx="20">
                  <c:v>Філологічний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денна'!$C$3:$C$24</c:f>
              <c:numCache>
                <c:formatCode>0.0</c:formatCode>
                <c:ptCount val="22"/>
                <c:pt idx="0">
                  <c:v>31.1</c:v>
                </c:pt>
                <c:pt idx="1">
                  <c:v>51.9</c:v>
                </c:pt>
                <c:pt idx="2">
                  <c:v>46.8</c:v>
                </c:pt>
                <c:pt idx="3">
                  <c:v>45.7</c:v>
                </c:pt>
                <c:pt idx="4">
                  <c:v>42.5</c:v>
                </c:pt>
                <c:pt idx="5">
                  <c:v>45.3</c:v>
                </c:pt>
                <c:pt idx="6">
                  <c:v>50.5</c:v>
                </c:pt>
                <c:pt idx="7">
                  <c:v>39.200000000000003</c:v>
                </c:pt>
                <c:pt idx="8">
                  <c:v>16.8</c:v>
                </c:pt>
                <c:pt idx="9">
                  <c:v>37.299999999999997</c:v>
                </c:pt>
                <c:pt idx="10">
                  <c:v>64.5</c:v>
                </c:pt>
                <c:pt idx="11">
                  <c:v>39.799999999999997</c:v>
                </c:pt>
                <c:pt idx="12">
                  <c:v>37.4</c:v>
                </c:pt>
                <c:pt idx="13">
                  <c:v>78.5</c:v>
                </c:pt>
                <c:pt idx="14">
                  <c:v>52.4</c:v>
                </c:pt>
                <c:pt idx="15">
                  <c:v>13.7</c:v>
                </c:pt>
                <c:pt idx="16">
                  <c:v>20</c:v>
                </c:pt>
                <c:pt idx="17">
                  <c:v>30</c:v>
                </c:pt>
                <c:pt idx="18">
                  <c:v>34.9</c:v>
                </c:pt>
                <c:pt idx="19">
                  <c:v>37.200000000000003</c:v>
                </c:pt>
                <c:pt idx="20">
                  <c:v>43</c:v>
                </c:pt>
                <c:pt idx="21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71"/>
        <c:axId val="29398528"/>
        <c:axId val="29400064"/>
      </c:barChart>
      <c:catAx>
        <c:axId val="293985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9400064"/>
        <c:crosses val="autoZero"/>
        <c:auto val="1"/>
        <c:lblAlgn val="ctr"/>
        <c:lblOffset val="100"/>
        <c:noMultiLvlLbl val="0"/>
      </c:catAx>
      <c:valAx>
        <c:axId val="2940006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29398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17473811348906"/>
          <c:y val="0.88807574282527324"/>
          <c:w val="0.14952732678326724"/>
          <c:h val="8.8317020311495728E-2"/>
        </c:manualLayout>
      </c:layout>
      <c:overlay val="0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76335864475802E-2"/>
          <c:y val="2.9871011541072676E-2"/>
          <c:w val="0.89087783292121903"/>
          <c:h val="0.6348780944133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денна'!$B$30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денна'!$A$31:$A$52</c:f>
              <c:strCache>
                <c:ptCount val="22"/>
                <c:pt idx="0">
                  <c:v>Математичний</c:v>
                </c:pt>
                <c:pt idx="1">
                  <c:v>Суспільних наук</c:v>
                </c:pt>
                <c:pt idx="2">
                  <c:v>Філія у м.Львові</c:v>
                </c:pt>
                <c:pt idx="3">
                  <c:v>Здоров’я та фізвиховання</c:v>
                </c:pt>
                <c:pt idx="4">
                  <c:v>Іноземної філології</c:v>
                </c:pt>
                <c:pt idx="5">
                  <c:v>Історії та міжнародних відносин</c:v>
                </c:pt>
                <c:pt idx="6">
                  <c:v>Інженерно-технічний</c:v>
                </c:pt>
                <c:pt idx="7">
                  <c:v>Хімічний</c:v>
                </c:pt>
                <c:pt idx="8">
                  <c:v>Біологічний</c:v>
                </c:pt>
                <c:pt idx="9">
                  <c:v>Медичний</c:v>
                </c:pt>
                <c:pt idx="10">
                  <c:v>Медичний №2</c:v>
                </c:pt>
                <c:pt idx="11">
                  <c:v>Фізичний</c:v>
                </c:pt>
                <c:pt idx="12">
                  <c:v>Туризму та МК</c:v>
                </c:pt>
                <c:pt idx="13">
                  <c:v>Географічний</c:v>
                </c:pt>
                <c:pt idx="14">
                  <c:v>Економічний</c:v>
                </c:pt>
                <c:pt idx="15">
                  <c:v>Інформаційних технологій</c:v>
                </c:pt>
                <c:pt idx="16">
                  <c:v>Юридичний</c:v>
                </c:pt>
                <c:pt idx="17">
                  <c:v>Стоматологічний</c:v>
                </c:pt>
                <c:pt idx="18">
                  <c:v>УУННІ</c:v>
                </c:pt>
                <c:pt idx="19">
                  <c:v>МЕВ</c:v>
                </c:pt>
                <c:pt idx="20">
                  <c:v>Філологічний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денна'!$B$31:$B$52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98.8</c:v>
                </c:pt>
                <c:pt idx="4">
                  <c:v>97.9</c:v>
                </c:pt>
                <c:pt idx="5">
                  <c:v>97.8</c:v>
                </c:pt>
                <c:pt idx="6">
                  <c:v>97.7</c:v>
                </c:pt>
                <c:pt idx="7">
                  <c:v>97.5</c:v>
                </c:pt>
                <c:pt idx="8">
                  <c:v>96.3</c:v>
                </c:pt>
                <c:pt idx="9">
                  <c:v>95.7</c:v>
                </c:pt>
                <c:pt idx="10">
                  <c:v>94.6</c:v>
                </c:pt>
                <c:pt idx="11">
                  <c:v>94.4</c:v>
                </c:pt>
                <c:pt idx="12">
                  <c:v>94</c:v>
                </c:pt>
                <c:pt idx="13">
                  <c:v>93.3</c:v>
                </c:pt>
                <c:pt idx="14">
                  <c:v>92.7</c:v>
                </c:pt>
                <c:pt idx="15">
                  <c:v>91.7</c:v>
                </c:pt>
                <c:pt idx="16">
                  <c:v>87.1</c:v>
                </c:pt>
                <c:pt idx="17">
                  <c:v>85.7</c:v>
                </c:pt>
                <c:pt idx="18">
                  <c:v>79.3</c:v>
                </c:pt>
                <c:pt idx="19">
                  <c:v>68.2</c:v>
                </c:pt>
                <c:pt idx="20">
                  <c:v>65.599999999999994</c:v>
                </c:pt>
                <c:pt idx="21">
                  <c:v>90.4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денна'!$C$30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денна'!$A$31:$A$52</c:f>
              <c:strCache>
                <c:ptCount val="22"/>
                <c:pt idx="0">
                  <c:v>Математичний</c:v>
                </c:pt>
                <c:pt idx="1">
                  <c:v>Суспільних наук</c:v>
                </c:pt>
                <c:pt idx="2">
                  <c:v>Філія у м.Львові</c:v>
                </c:pt>
                <c:pt idx="3">
                  <c:v>Здоров’я та фізвиховання</c:v>
                </c:pt>
                <c:pt idx="4">
                  <c:v>Іноземної філології</c:v>
                </c:pt>
                <c:pt idx="5">
                  <c:v>Історії та міжнародних відносин</c:v>
                </c:pt>
                <c:pt idx="6">
                  <c:v>Інженерно-технічний</c:v>
                </c:pt>
                <c:pt idx="7">
                  <c:v>Хімічний</c:v>
                </c:pt>
                <c:pt idx="8">
                  <c:v>Біологічний</c:v>
                </c:pt>
                <c:pt idx="9">
                  <c:v>Медичний</c:v>
                </c:pt>
                <c:pt idx="10">
                  <c:v>Медичний №2</c:v>
                </c:pt>
                <c:pt idx="11">
                  <c:v>Фізичний</c:v>
                </c:pt>
                <c:pt idx="12">
                  <c:v>Туризму та МК</c:v>
                </c:pt>
                <c:pt idx="13">
                  <c:v>Географічний</c:v>
                </c:pt>
                <c:pt idx="14">
                  <c:v>Економічний</c:v>
                </c:pt>
                <c:pt idx="15">
                  <c:v>Інформаційних технологій</c:v>
                </c:pt>
                <c:pt idx="16">
                  <c:v>Юридичний</c:v>
                </c:pt>
                <c:pt idx="17">
                  <c:v>Стоматологічний</c:v>
                </c:pt>
                <c:pt idx="18">
                  <c:v>УУННІ</c:v>
                </c:pt>
                <c:pt idx="19">
                  <c:v>МЕВ</c:v>
                </c:pt>
                <c:pt idx="20">
                  <c:v>Філологічний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денна'!$C$31:$C$52</c:f>
              <c:numCache>
                <c:formatCode>0.0</c:formatCode>
                <c:ptCount val="22"/>
                <c:pt idx="0">
                  <c:v>32.6</c:v>
                </c:pt>
                <c:pt idx="1">
                  <c:v>33.299999999999997</c:v>
                </c:pt>
                <c:pt idx="2">
                  <c:v>71.400000000000006</c:v>
                </c:pt>
                <c:pt idx="3">
                  <c:v>23.2</c:v>
                </c:pt>
                <c:pt idx="4">
                  <c:v>35.799999999999997</c:v>
                </c:pt>
                <c:pt idx="5">
                  <c:v>44.6</c:v>
                </c:pt>
                <c:pt idx="6">
                  <c:v>25.3</c:v>
                </c:pt>
                <c:pt idx="7">
                  <c:v>30</c:v>
                </c:pt>
                <c:pt idx="8">
                  <c:v>37</c:v>
                </c:pt>
                <c:pt idx="9">
                  <c:v>46.7</c:v>
                </c:pt>
                <c:pt idx="10">
                  <c:v>4.5999999999999996</c:v>
                </c:pt>
                <c:pt idx="11">
                  <c:v>36.1</c:v>
                </c:pt>
                <c:pt idx="12">
                  <c:v>28</c:v>
                </c:pt>
                <c:pt idx="13">
                  <c:v>31.1</c:v>
                </c:pt>
                <c:pt idx="14">
                  <c:v>18.2</c:v>
                </c:pt>
                <c:pt idx="15">
                  <c:v>8.3000000000000007</c:v>
                </c:pt>
                <c:pt idx="16">
                  <c:v>30.9</c:v>
                </c:pt>
                <c:pt idx="17">
                  <c:v>11</c:v>
                </c:pt>
                <c:pt idx="18">
                  <c:v>37.9</c:v>
                </c:pt>
                <c:pt idx="19">
                  <c:v>25.8</c:v>
                </c:pt>
                <c:pt idx="20">
                  <c:v>26.7</c:v>
                </c:pt>
                <c:pt idx="21">
                  <c:v>27.7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63"/>
        <c:axId val="29521024"/>
        <c:axId val="29522560"/>
      </c:barChart>
      <c:catAx>
        <c:axId val="29521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9522560"/>
        <c:crosses val="autoZero"/>
        <c:auto val="1"/>
        <c:lblAlgn val="ctr"/>
        <c:lblOffset val="100"/>
        <c:noMultiLvlLbl val="0"/>
      </c:catAx>
      <c:valAx>
        <c:axId val="2952256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29521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204969924416573"/>
          <c:y val="0.8826667949602014"/>
          <c:w val="0.10183223494929716"/>
          <c:h val="0.10506875932245402"/>
        </c:manualLayout>
      </c:layout>
      <c:overlay val="0"/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2914120617358"/>
          <c:y val="5.1075268817204297E-2"/>
          <c:w val="0.87829904800533765"/>
          <c:h val="0.603954787909576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денна'!$B$57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денна'!$A$58:$A$79</c:f>
              <c:strCache>
                <c:ptCount val="22"/>
                <c:pt idx="0">
                  <c:v>Здоров’я та фізвиховання</c:v>
                </c:pt>
                <c:pt idx="1">
                  <c:v>Суспільних наук</c:v>
                </c:pt>
                <c:pt idx="2">
                  <c:v>Хімічний</c:v>
                </c:pt>
                <c:pt idx="3">
                  <c:v>Філія у м.Львові</c:v>
                </c:pt>
                <c:pt idx="4">
                  <c:v>Географічний</c:v>
                </c:pt>
                <c:pt idx="5">
                  <c:v>Біологічний</c:v>
                </c:pt>
                <c:pt idx="6">
                  <c:v>Інформаційних технологій</c:v>
                </c:pt>
                <c:pt idx="7">
                  <c:v>Математичний</c:v>
                </c:pt>
                <c:pt idx="8">
                  <c:v>Медичний</c:v>
                </c:pt>
                <c:pt idx="9">
                  <c:v>УУННІ</c:v>
                </c:pt>
                <c:pt idx="10">
                  <c:v>Історії та міжнародних відносин</c:v>
                </c:pt>
                <c:pt idx="11">
                  <c:v>Юридичний</c:v>
                </c:pt>
                <c:pt idx="12">
                  <c:v>Стоматологічний</c:v>
                </c:pt>
                <c:pt idx="13">
                  <c:v>Медичний №2</c:v>
                </c:pt>
                <c:pt idx="14">
                  <c:v>Інженерно-технічний</c:v>
                </c:pt>
                <c:pt idx="15">
                  <c:v>Іноземної філології</c:v>
                </c:pt>
                <c:pt idx="16">
                  <c:v>Фізичний</c:v>
                </c:pt>
                <c:pt idx="17">
                  <c:v>МЕВ</c:v>
                </c:pt>
                <c:pt idx="18">
                  <c:v>Туризму та МК</c:v>
                </c:pt>
                <c:pt idx="19">
                  <c:v>Економічний</c:v>
                </c:pt>
                <c:pt idx="20">
                  <c:v>Філологічний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денна'!$B$58:$B$79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96.3</c:v>
                </c:pt>
                <c:pt idx="5">
                  <c:v>95.8</c:v>
                </c:pt>
                <c:pt idx="6">
                  <c:v>94.8</c:v>
                </c:pt>
                <c:pt idx="7">
                  <c:v>94.1</c:v>
                </c:pt>
                <c:pt idx="8">
                  <c:v>93.2</c:v>
                </c:pt>
                <c:pt idx="9">
                  <c:v>92.3</c:v>
                </c:pt>
                <c:pt idx="10">
                  <c:v>91</c:v>
                </c:pt>
                <c:pt idx="11">
                  <c:v>90.6</c:v>
                </c:pt>
                <c:pt idx="12">
                  <c:v>88.3</c:v>
                </c:pt>
                <c:pt idx="13">
                  <c:v>88.1</c:v>
                </c:pt>
                <c:pt idx="14">
                  <c:v>87.5</c:v>
                </c:pt>
                <c:pt idx="15">
                  <c:v>87</c:v>
                </c:pt>
                <c:pt idx="16">
                  <c:v>86</c:v>
                </c:pt>
                <c:pt idx="17">
                  <c:v>85.5</c:v>
                </c:pt>
                <c:pt idx="18">
                  <c:v>68.099999999999994</c:v>
                </c:pt>
                <c:pt idx="19">
                  <c:v>64.099999999999994</c:v>
                </c:pt>
                <c:pt idx="20">
                  <c:v>52</c:v>
                </c:pt>
                <c:pt idx="21">
                  <c:v>87.9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денна'!$C$57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денна'!$A$58:$A$79</c:f>
              <c:strCache>
                <c:ptCount val="22"/>
                <c:pt idx="0">
                  <c:v>Здоров’я та фізвиховання</c:v>
                </c:pt>
                <c:pt idx="1">
                  <c:v>Суспільних наук</c:v>
                </c:pt>
                <c:pt idx="2">
                  <c:v>Хімічний</c:v>
                </c:pt>
                <c:pt idx="3">
                  <c:v>Філія у м.Львові</c:v>
                </c:pt>
                <c:pt idx="4">
                  <c:v>Географічний</c:v>
                </c:pt>
                <c:pt idx="5">
                  <c:v>Біологічний</c:v>
                </c:pt>
                <c:pt idx="6">
                  <c:v>Інформаційних технологій</c:v>
                </c:pt>
                <c:pt idx="7">
                  <c:v>Математичний</c:v>
                </c:pt>
                <c:pt idx="8">
                  <c:v>Медичний</c:v>
                </c:pt>
                <c:pt idx="9">
                  <c:v>УУННІ</c:v>
                </c:pt>
                <c:pt idx="10">
                  <c:v>Історії та міжнародних відносин</c:v>
                </c:pt>
                <c:pt idx="11">
                  <c:v>Юридичний</c:v>
                </c:pt>
                <c:pt idx="12">
                  <c:v>Стоматологічний</c:v>
                </c:pt>
                <c:pt idx="13">
                  <c:v>Медичний №2</c:v>
                </c:pt>
                <c:pt idx="14">
                  <c:v>Інженерно-технічний</c:v>
                </c:pt>
                <c:pt idx="15">
                  <c:v>Іноземної філології</c:v>
                </c:pt>
                <c:pt idx="16">
                  <c:v>Фізичний</c:v>
                </c:pt>
                <c:pt idx="17">
                  <c:v>МЕВ</c:v>
                </c:pt>
                <c:pt idx="18">
                  <c:v>Туризму та МК</c:v>
                </c:pt>
                <c:pt idx="19">
                  <c:v>Економічний</c:v>
                </c:pt>
                <c:pt idx="20">
                  <c:v>Філологічний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денна'!$C$58:$C$79</c:f>
              <c:numCache>
                <c:formatCode>0.0</c:formatCode>
                <c:ptCount val="22"/>
                <c:pt idx="0">
                  <c:v>22.1</c:v>
                </c:pt>
                <c:pt idx="1">
                  <c:v>41.5</c:v>
                </c:pt>
                <c:pt idx="2">
                  <c:v>57.6</c:v>
                </c:pt>
                <c:pt idx="3">
                  <c:v>57.1</c:v>
                </c:pt>
                <c:pt idx="4">
                  <c:v>35.200000000000003</c:v>
                </c:pt>
                <c:pt idx="5">
                  <c:v>32.4</c:v>
                </c:pt>
                <c:pt idx="6">
                  <c:v>19</c:v>
                </c:pt>
                <c:pt idx="7">
                  <c:v>35.299999999999997</c:v>
                </c:pt>
                <c:pt idx="8">
                  <c:v>41.4</c:v>
                </c:pt>
                <c:pt idx="9">
                  <c:v>53.8</c:v>
                </c:pt>
                <c:pt idx="10">
                  <c:v>41</c:v>
                </c:pt>
                <c:pt idx="11">
                  <c:v>35.299999999999997</c:v>
                </c:pt>
                <c:pt idx="12">
                  <c:v>11.7</c:v>
                </c:pt>
                <c:pt idx="13">
                  <c:v>31.2</c:v>
                </c:pt>
                <c:pt idx="14">
                  <c:v>26.4</c:v>
                </c:pt>
                <c:pt idx="15">
                  <c:v>23.2</c:v>
                </c:pt>
                <c:pt idx="16">
                  <c:v>41.9</c:v>
                </c:pt>
                <c:pt idx="17">
                  <c:v>39.1</c:v>
                </c:pt>
                <c:pt idx="18">
                  <c:v>29</c:v>
                </c:pt>
                <c:pt idx="19">
                  <c:v>12.8</c:v>
                </c:pt>
                <c:pt idx="20">
                  <c:v>34.700000000000003</c:v>
                </c:pt>
                <c:pt idx="21">
                  <c:v>32.4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74"/>
        <c:axId val="29561600"/>
        <c:axId val="29563136"/>
      </c:barChart>
      <c:catAx>
        <c:axId val="29561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9563136"/>
        <c:crosses val="autoZero"/>
        <c:auto val="1"/>
        <c:lblAlgn val="ctr"/>
        <c:lblOffset val="100"/>
        <c:noMultiLvlLbl val="0"/>
      </c:catAx>
      <c:valAx>
        <c:axId val="2956313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2956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23437467853"/>
          <c:y val="0.85461582423164861"/>
          <c:w val="0.10194999382996413"/>
          <c:h val="0.1006283438276393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322717993584135E-2"/>
          <c:y val="3.2376747608535733E-2"/>
          <c:w val="0.94055946340040864"/>
          <c:h val="0.5899078178141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денна'!$B$84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денна'!$A$85:$A$106</c:f>
              <c:strCache>
                <c:ptCount val="22"/>
                <c:pt idx="0">
                  <c:v>УУННІ</c:v>
                </c:pt>
                <c:pt idx="1">
                  <c:v>Інформаційних технологій</c:v>
                </c:pt>
                <c:pt idx="2">
                  <c:v>Географічний</c:v>
                </c:pt>
                <c:pt idx="3">
                  <c:v>Здоров’я та фізвиховання</c:v>
                </c:pt>
                <c:pt idx="4">
                  <c:v>Хімічний</c:v>
                </c:pt>
                <c:pt idx="5">
                  <c:v>Інженерно-технічний</c:v>
                </c:pt>
                <c:pt idx="6">
                  <c:v>Біологічний</c:v>
                </c:pt>
                <c:pt idx="7">
                  <c:v>Медичний</c:v>
                </c:pt>
                <c:pt idx="8">
                  <c:v>Історії та міжнародних відносин</c:v>
                </c:pt>
                <c:pt idx="9">
                  <c:v>Математичний</c:v>
                </c:pt>
                <c:pt idx="10">
                  <c:v>Суспільних наук</c:v>
                </c:pt>
                <c:pt idx="11">
                  <c:v>Фізичний</c:v>
                </c:pt>
                <c:pt idx="12">
                  <c:v>Юридичний</c:v>
                </c:pt>
                <c:pt idx="13">
                  <c:v>Стоматологічний</c:v>
                </c:pt>
                <c:pt idx="14">
                  <c:v>Медичний №2</c:v>
                </c:pt>
                <c:pt idx="15">
                  <c:v>Іноземної філології</c:v>
                </c:pt>
                <c:pt idx="16">
                  <c:v>МЕВ</c:v>
                </c:pt>
                <c:pt idx="17">
                  <c:v>Філія у м.Львові</c:v>
                </c:pt>
                <c:pt idx="18">
                  <c:v>Економічний</c:v>
                </c:pt>
                <c:pt idx="19">
                  <c:v>Туризму та МК</c:v>
                </c:pt>
                <c:pt idx="20">
                  <c:v>Філологічний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денна'!$B$85:$B$106</c:f>
              <c:numCache>
                <c:formatCode>0.0</c:formatCode>
                <c:ptCount val="22"/>
                <c:pt idx="0">
                  <c:v>100</c:v>
                </c:pt>
                <c:pt idx="1">
                  <c:v>98.6</c:v>
                </c:pt>
                <c:pt idx="2">
                  <c:v>98.3</c:v>
                </c:pt>
                <c:pt idx="3">
                  <c:v>97.9</c:v>
                </c:pt>
                <c:pt idx="4">
                  <c:v>97.8</c:v>
                </c:pt>
                <c:pt idx="5">
                  <c:v>97.6</c:v>
                </c:pt>
                <c:pt idx="6">
                  <c:v>97</c:v>
                </c:pt>
                <c:pt idx="7">
                  <c:v>96.9</c:v>
                </c:pt>
                <c:pt idx="8">
                  <c:v>96.2</c:v>
                </c:pt>
                <c:pt idx="9">
                  <c:v>95.1</c:v>
                </c:pt>
                <c:pt idx="10">
                  <c:v>94.9</c:v>
                </c:pt>
                <c:pt idx="11">
                  <c:v>88.1</c:v>
                </c:pt>
                <c:pt idx="12">
                  <c:v>85.8</c:v>
                </c:pt>
                <c:pt idx="13">
                  <c:v>85.6</c:v>
                </c:pt>
                <c:pt idx="14">
                  <c:v>85.1</c:v>
                </c:pt>
                <c:pt idx="15">
                  <c:v>83.6</c:v>
                </c:pt>
                <c:pt idx="16">
                  <c:v>71.900000000000006</c:v>
                </c:pt>
                <c:pt idx="17">
                  <c:v>70.8</c:v>
                </c:pt>
                <c:pt idx="18">
                  <c:v>69.099999999999994</c:v>
                </c:pt>
                <c:pt idx="19">
                  <c:v>55.9</c:v>
                </c:pt>
                <c:pt idx="20">
                  <c:v>54.3</c:v>
                </c:pt>
                <c:pt idx="21">
                  <c:v>88.1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денна'!$C$84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денна'!$A$85:$A$106</c:f>
              <c:strCache>
                <c:ptCount val="22"/>
                <c:pt idx="0">
                  <c:v>УУННІ</c:v>
                </c:pt>
                <c:pt idx="1">
                  <c:v>Інформаційних технологій</c:v>
                </c:pt>
                <c:pt idx="2">
                  <c:v>Географічний</c:v>
                </c:pt>
                <c:pt idx="3">
                  <c:v>Здоров’я та фізвиховання</c:v>
                </c:pt>
                <c:pt idx="4">
                  <c:v>Хімічний</c:v>
                </c:pt>
                <c:pt idx="5">
                  <c:v>Інженерно-технічний</c:v>
                </c:pt>
                <c:pt idx="6">
                  <c:v>Біологічний</c:v>
                </c:pt>
                <c:pt idx="7">
                  <c:v>Медичний</c:v>
                </c:pt>
                <c:pt idx="8">
                  <c:v>Історії та міжнародних відносин</c:v>
                </c:pt>
                <c:pt idx="9">
                  <c:v>Математичний</c:v>
                </c:pt>
                <c:pt idx="10">
                  <c:v>Суспільних наук</c:v>
                </c:pt>
                <c:pt idx="11">
                  <c:v>Фізичний</c:v>
                </c:pt>
                <c:pt idx="12">
                  <c:v>Юридичний</c:v>
                </c:pt>
                <c:pt idx="13">
                  <c:v>Стоматологічний</c:v>
                </c:pt>
                <c:pt idx="14">
                  <c:v>Медичний №2</c:v>
                </c:pt>
                <c:pt idx="15">
                  <c:v>Іноземної філології</c:v>
                </c:pt>
                <c:pt idx="16">
                  <c:v>МЕВ</c:v>
                </c:pt>
                <c:pt idx="17">
                  <c:v>Філія у м.Львові</c:v>
                </c:pt>
                <c:pt idx="18">
                  <c:v>Економічний</c:v>
                </c:pt>
                <c:pt idx="19">
                  <c:v>Туризму та МК</c:v>
                </c:pt>
                <c:pt idx="20">
                  <c:v>Філологічний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денна'!$C$85:$C$106</c:f>
              <c:numCache>
                <c:formatCode>0.0</c:formatCode>
                <c:ptCount val="22"/>
                <c:pt idx="0">
                  <c:v>78.3</c:v>
                </c:pt>
                <c:pt idx="1">
                  <c:v>15.9</c:v>
                </c:pt>
                <c:pt idx="2">
                  <c:v>40</c:v>
                </c:pt>
                <c:pt idx="3">
                  <c:v>36.200000000000003</c:v>
                </c:pt>
                <c:pt idx="4">
                  <c:v>48.9</c:v>
                </c:pt>
                <c:pt idx="5">
                  <c:v>31.7</c:v>
                </c:pt>
                <c:pt idx="6">
                  <c:v>49.3</c:v>
                </c:pt>
                <c:pt idx="7">
                  <c:v>29.4</c:v>
                </c:pt>
                <c:pt idx="8">
                  <c:v>32.1</c:v>
                </c:pt>
                <c:pt idx="9">
                  <c:v>39.299999999999997</c:v>
                </c:pt>
                <c:pt idx="10">
                  <c:v>36.700000000000003</c:v>
                </c:pt>
                <c:pt idx="11">
                  <c:v>48.6</c:v>
                </c:pt>
                <c:pt idx="12">
                  <c:v>35.1</c:v>
                </c:pt>
                <c:pt idx="13">
                  <c:v>20</c:v>
                </c:pt>
                <c:pt idx="14">
                  <c:v>13.5</c:v>
                </c:pt>
                <c:pt idx="15">
                  <c:v>26</c:v>
                </c:pt>
                <c:pt idx="16">
                  <c:v>33.299999999999997</c:v>
                </c:pt>
                <c:pt idx="17">
                  <c:v>66.7</c:v>
                </c:pt>
                <c:pt idx="18">
                  <c:v>33.799999999999997</c:v>
                </c:pt>
                <c:pt idx="19">
                  <c:v>23.5</c:v>
                </c:pt>
                <c:pt idx="20">
                  <c:v>27.2</c:v>
                </c:pt>
                <c:pt idx="21">
                  <c:v>33.1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71"/>
        <c:axId val="29610368"/>
        <c:axId val="29611904"/>
      </c:barChart>
      <c:catAx>
        <c:axId val="29610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29611904"/>
        <c:crosses val="autoZero"/>
        <c:auto val="1"/>
        <c:lblAlgn val="ctr"/>
        <c:lblOffset val="100"/>
        <c:noMultiLvlLbl val="0"/>
      </c:catAx>
      <c:valAx>
        <c:axId val="2961190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29610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58588509769626"/>
          <c:y val="0.82940999924678294"/>
          <c:w val="9.7139962349821571E-2"/>
          <c:h val="0.1100335486541728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689864435841864E-2"/>
          <c:y val="3.2305433186490456E-2"/>
          <c:w val="0.91910825528079954"/>
          <c:h val="0.59887913790511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денна'!$B$111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денна'!$A$112:$A$133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Історії та міжнародних відносин</c:v>
                </c:pt>
                <c:pt idx="4">
                  <c:v>Математичний</c:v>
                </c:pt>
                <c:pt idx="5">
                  <c:v>МЕВ</c:v>
                </c:pt>
                <c:pt idx="6">
                  <c:v>Туризму та МК</c:v>
                </c:pt>
                <c:pt idx="7">
                  <c:v>УУННІ</c:v>
                </c:pt>
                <c:pt idx="8">
                  <c:v>Філологічний</c:v>
                </c:pt>
                <c:pt idx="9">
                  <c:v>Хімічний</c:v>
                </c:pt>
                <c:pt idx="10">
                  <c:v>Юридичний</c:v>
                </c:pt>
                <c:pt idx="11">
                  <c:v>Філія у м.Львові</c:v>
                </c:pt>
                <c:pt idx="12">
                  <c:v>Медичний</c:v>
                </c:pt>
                <c:pt idx="13">
                  <c:v>Іноземної філології</c:v>
                </c:pt>
                <c:pt idx="14">
                  <c:v>Стоматологічний</c:v>
                </c:pt>
                <c:pt idx="15">
                  <c:v>Фізичний</c:v>
                </c:pt>
                <c:pt idx="16">
                  <c:v>Економічний</c:v>
                </c:pt>
                <c:pt idx="17">
                  <c:v>Суспільних наук</c:v>
                </c:pt>
                <c:pt idx="18">
                  <c:v>Інформаційних технологій</c:v>
                </c:pt>
                <c:pt idx="19">
                  <c:v>Медичний №2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денна'!$B$112:$B$133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98.9</c:v>
                </c:pt>
                <c:pt idx="13">
                  <c:v>98.2</c:v>
                </c:pt>
                <c:pt idx="14">
                  <c:v>97.4</c:v>
                </c:pt>
                <c:pt idx="15">
                  <c:v>97</c:v>
                </c:pt>
                <c:pt idx="16">
                  <c:v>96.6</c:v>
                </c:pt>
                <c:pt idx="17">
                  <c:v>96.1</c:v>
                </c:pt>
                <c:pt idx="18">
                  <c:v>94.4</c:v>
                </c:pt>
                <c:pt idx="19">
                  <c:v>92.5</c:v>
                </c:pt>
                <c:pt idx="20">
                  <c:v>92.1</c:v>
                </c:pt>
                <c:pt idx="21">
                  <c:v>97.9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денна'!$C$111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денна'!$A$112:$A$133</c:f>
              <c:strCache>
                <c:ptCount val="22"/>
                <c:pt idx="0">
                  <c:v>Біологічний</c:v>
                </c:pt>
                <c:pt idx="1">
                  <c:v>Географічний</c:v>
                </c:pt>
                <c:pt idx="2">
                  <c:v>Здоров’я та фізвиховання</c:v>
                </c:pt>
                <c:pt idx="3">
                  <c:v>Історії та міжнародних відносин</c:v>
                </c:pt>
                <c:pt idx="4">
                  <c:v>Математичний</c:v>
                </c:pt>
                <c:pt idx="5">
                  <c:v>МЕВ</c:v>
                </c:pt>
                <c:pt idx="6">
                  <c:v>Туризму та МК</c:v>
                </c:pt>
                <c:pt idx="7">
                  <c:v>УУННІ</c:v>
                </c:pt>
                <c:pt idx="8">
                  <c:v>Філологічний</c:v>
                </c:pt>
                <c:pt idx="9">
                  <c:v>Хімічний</c:v>
                </c:pt>
                <c:pt idx="10">
                  <c:v>Юридичний</c:v>
                </c:pt>
                <c:pt idx="11">
                  <c:v>Філія у м.Львові</c:v>
                </c:pt>
                <c:pt idx="12">
                  <c:v>Медичний</c:v>
                </c:pt>
                <c:pt idx="13">
                  <c:v>Іноземної філології</c:v>
                </c:pt>
                <c:pt idx="14">
                  <c:v>Стоматологічний</c:v>
                </c:pt>
                <c:pt idx="15">
                  <c:v>Фізичний</c:v>
                </c:pt>
                <c:pt idx="16">
                  <c:v>Економічний</c:v>
                </c:pt>
                <c:pt idx="17">
                  <c:v>Суспільних наук</c:v>
                </c:pt>
                <c:pt idx="18">
                  <c:v>Інформаційних технологій</c:v>
                </c:pt>
                <c:pt idx="19">
                  <c:v>Медичний №2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'Діаграми денна'!$C$112:$C$133</c:f>
              <c:numCache>
                <c:formatCode>0.0</c:formatCode>
                <c:ptCount val="22"/>
                <c:pt idx="0">
                  <c:v>39.1</c:v>
                </c:pt>
                <c:pt idx="1">
                  <c:v>49.1</c:v>
                </c:pt>
                <c:pt idx="2">
                  <c:v>32.1</c:v>
                </c:pt>
                <c:pt idx="3">
                  <c:v>25</c:v>
                </c:pt>
                <c:pt idx="4">
                  <c:v>53.2</c:v>
                </c:pt>
                <c:pt idx="5">
                  <c:v>53.6</c:v>
                </c:pt>
                <c:pt idx="6">
                  <c:v>54.3</c:v>
                </c:pt>
                <c:pt idx="7">
                  <c:v>62.2</c:v>
                </c:pt>
                <c:pt idx="8">
                  <c:v>56.2</c:v>
                </c:pt>
                <c:pt idx="9">
                  <c:v>33.299999999999997</c:v>
                </c:pt>
                <c:pt idx="10">
                  <c:v>26.4</c:v>
                </c:pt>
                <c:pt idx="11">
                  <c:v>80</c:v>
                </c:pt>
                <c:pt idx="12">
                  <c:v>77.2</c:v>
                </c:pt>
                <c:pt idx="13">
                  <c:v>61.8</c:v>
                </c:pt>
                <c:pt idx="14">
                  <c:v>11.1</c:v>
                </c:pt>
                <c:pt idx="15">
                  <c:v>50</c:v>
                </c:pt>
                <c:pt idx="16">
                  <c:v>23.9</c:v>
                </c:pt>
                <c:pt idx="17">
                  <c:v>50.5</c:v>
                </c:pt>
                <c:pt idx="18">
                  <c:v>9.9</c:v>
                </c:pt>
                <c:pt idx="19">
                  <c:v>52.3</c:v>
                </c:pt>
                <c:pt idx="20">
                  <c:v>37.1</c:v>
                </c:pt>
                <c:pt idx="21">
                  <c:v>44.7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overlap val="61"/>
        <c:axId val="29675520"/>
        <c:axId val="29677056"/>
      </c:barChart>
      <c:catAx>
        <c:axId val="29675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9677056"/>
        <c:crosses val="autoZero"/>
        <c:auto val="1"/>
        <c:lblAlgn val="ctr"/>
        <c:lblOffset val="100"/>
        <c:noMultiLvlLbl val="0"/>
      </c:catAx>
      <c:valAx>
        <c:axId val="2967705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2967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065845030240868"/>
          <c:y val="0.86980054805924589"/>
          <c:w val="0.13434340774292877"/>
          <c:h val="0.106213881855076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651373302746608E-2"/>
          <c:y val="3.5685320356853255E-2"/>
          <c:w val="0.91978353099563337"/>
          <c:h val="0.55691272167621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денна'!$B$138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8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денна'!$A$139:$A$157</c:f>
              <c:strCache>
                <c:ptCount val="19"/>
                <c:pt idx="0">
                  <c:v>Біологічний</c:v>
                </c:pt>
                <c:pt idx="1">
                  <c:v>Географічний</c:v>
                </c:pt>
                <c:pt idx="2">
                  <c:v>Економічний</c:v>
                </c:pt>
                <c:pt idx="3">
                  <c:v>Здоров’я та фізвиховання</c:v>
                </c:pt>
                <c:pt idx="4">
                  <c:v>Іноземної філології</c:v>
                </c:pt>
                <c:pt idx="5">
                  <c:v>Інформаційних технологій</c:v>
                </c:pt>
                <c:pt idx="6">
                  <c:v>Історії та міжнародних відносин</c:v>
                </c:pt>
                <c:pt idx="7">
                  <c:v>МЕВ</c:v>
                </c:pt>
                <c:pt idx="8">
                  <c:v>Туризму та МК</c:v>
                </c:pt>
                <c:pt idx="9">
                  <c:v>УУННІ</c:v>
                </c:pt>
                <c:pt idx="10">
                  <c:v>Хімічний</c:v>
                </c:pt>
                <c:pt idx="11">
                  <c:v>Юридичний</c:v>
                </c:pt>
                <c:pt idx="12">
                  <c:v>Філія у м.Львові</c:v>
                </c:pt>
                <c:pt idx="13">
                  <c:v>Медичний</c:v>
                </c:pt>
                <c:pt idx="14">
                  <c:v>Інженерно-технічний</c:v>
                </c:pt>
                <c:pt idx="15">
                  <c:v>Медичний №2</c:v>
                </c:pt>
                <c:pt idx="16">
                  <c:v>Суспільних наук</c:v>
                </c:pt>
                <c:pt idx="17">
                  <c:v>Філологічний</c:v>
                </c:pt>
                <c:pt idx="18">
                  <c:v>Всього по ун-ту</c:v>
                </c:pt>
              </c:strCache>
            </c:strRef>
          </c:cat>
          <c:val>
            <c:numRef>
              <c:f>'Діаграми денна'!$B$139:$B$157</c:f>
              <c:numCache>
                <c:formatCode>0.0</c:formatCode>
                <c:ptCount val="1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97.8</c:v>
                </c:pt>
                <c:pt idx="14">
                  <c:v>96.8</c:v>
                </c:pt>
                <c:pt idx="15">
                  <c:v>95.2</c:v>
                </c:pt>
                <c:pt idx="16">
                  <c:v>85.7</c:v>
                </c:pt>
                <c:pt idx="17">
                  <c:v>85.7</c:v>
                </c:pt>
                <c:pt idx="18">
                  <c:v>97.7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денна'!$C$138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dLbl>
              <c:idx val="18"/>
              <c:spPr/>
              <c:txPr>
                <a:bodyPr/>
                <a:lstStyle/>
                <a:p>
                  <a:pPr>
                    <a:defRPr sz="1200" b="1"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денна'!$A$139:$A$157</c:f>
              <c:strCache>
                <c:ptCount val="19"/>
                <c:pt idx="0">
                  <c:v>Біологічний</c:v>
                </c:pt>
                <c:pt idx="1">
                  <c:v>Географічний</c:v>
                </c:pt>
                <c:pt idx="2">
                  <c:v>Економічний</c:v>
                </c:pt>
                <c:pt idx="3">
                  <c:v>Здоров’я та фізвиховання</c:v>
                </c:pt>
                <c:pt idx="4">
                  <c:v>Іноземної філології</c:v>
                </c:pt>
                <c:pt idx="5">
                  <c:v>Інформаційних технологій</c:v>
                </c:pt>
                <c:pt idx="6">
                  <c:v>Історії та міжнародних відносин</c:v>
                </c:pt>
                <c:pt idx="7">
                  <c:v>МЕВ</c:v>
                </c:pt>
                <c:pt idx="8">
                  <c:v>Туризму та МК</c:v>
                </c:pt>
                <c:pt idx="9">
                  <c:v>УУННІ</c:v>
                </c:pt>
                <c:pt idx="10">
                  <c:v>Хімічний</c:v>
                </c:pt>
                <c:pt idx="11">
                  <c:v>Юридичний</c:v>
                </c:pt>
                <c:pt idx="12">
                  <c:v>Філія у м.Львові</c:v>
                </c:pt>
                <c:pt idx="13">
                  <c:v>Медичний</c:v>
                </c:pt>
                <c:pt idx="14">
                  <c:v>Інженерно-технічний</c:v>
                </c:pt>
                <c:pt idx="15">
                  <c:v>Медичний №2</c:v>
                </c:pt>
                <c:pt idx="16">
                  <c:v>Суспільних наук</c:v>
                </c:pt>
                <c:pt idx="17">
                  <c:v>Філологічний</c:v>
                </c:pt>
                <c:pt idx="18">
                  <c:v>Всього по ун-ту</c:v>
                </c:pt>
              </c:strCache>
            </c:strRef>
          </c:cat>
          <c:val>
            <c:numRef>
              <c:f>'Діаграми денна'!$C$139:$C$157</c:f>
              <c:numCache>
                <c:formatCode>0.0</c:formatCode>
                <c:ptCount val="19"/>
                <c:pt idx="0">
                  <c:v>28.6</c:v>
                </c:pt>
                <c:pt idx="1">
                  <c:v>71.400000000000006</c:v>
                </c:pt>
                <c:pt idx="2">
                  <c:v>64.7</c:v>
                </c:pt>
                <c:pt idx="3">
                  <c:v>80</c:v>
                </c:pt>
                <c:pt idx="4">
                  <c:v>91.7</c:v>
                </c:pt>
                <c:pt idx="5">
                  <c:v>50</c:v>
                </c:pt>
                <c:pt idx="6">
                  <c:v>66.7</c:v>
                </c:pt>
                <c:pt idx="7">
                  <c:v>66.7</c:v>
                </c:pt>
                <c:pt idx="8">
                  <c:v>23.1</c:v>
                </c:pt>
                <c:pt idx="9">
                  <c:v>66.7</c:v>
                </c:pt>
                <c:pt idx="10">
                  <c:v>96.4</c:v>
                </c:pt>
                <c:pt idx="11">
                  <c:v>33.299999999999997</c:v>
                </c:pt>
                <c:pt idx="12">
                  <c:v>100</c:v>
                </c:pt>
                <c:pt idx="13">
                  <c:v>64</c:v>
                </c:pt>
                <c:pt idx="14">
                  <c:v>90.3</c:v>
                </c:pt>
                <c:pt idx="15">
                  <c:v>12.7</c:v>
                </c:pt>
                <c:pt idx="16">
                  <c:v>35.700000000000003</c:v>
                </c:pt>
                <c:pt idx="17">
                  <c:v>42.9</c:v>
                </c:pt>
                <c:pt idx="18">
                  <c:v>58.6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70"/>
        <c:axId val="29764224"/>
        <c:axId val="29770112"/>
      </c:barChart>
      <c:catAx>
        <c:axId val="297642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9770112"/>
        <c:crosses val="autoZero"/>
        <c:auto val="1"/>
        <c:lblAlgn val="ctr"/>
        <c:lblOffset val="100"/>
        <c:noMultiLvlLbl val="0"/>
      </c:catAx>
      <c:valAx>
        <c:axId val="2977011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29764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495758896279644"/>
          <c:y val="0.85009585480647165"/>
          <c:w val="0.10239384845815927"/>
          <c:h val="0.121329263189927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'Діаграми денна'!$B$189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денна'!$A$190:$A$195</c:f>
              <c:strCache>
                <c:ptCount val="6"/>
                <c:pt idx="0">
                  <c:v>І курси</c:v>
                </c:pt>
                <c:pt idx="1">
                  <c:v>ІІ курси</c:v>
                </c:pt>
                <c:pt idx="2">
                  <c:v>ІІІ курси</c:v>
                </c:pt>
                <c:pt idx="3">
                  <c:v>ІV курси</c:v>
                </c:pt>
                <c:pt idx="4">
                  <c:v>Спеціалісти</c:v>
                </c:pt>
                <c:pt idx="5">
                  <c:v>Магістри</c:v>
                </c:pt>
              </c:strCache>
            </c:strRef>
          </c:cat>
          <c:val>
            <c:numRef>
              <c:f>'Діаграми денна'!$B$190:$B$195</c:f>
              <c:numCache>
                <c:formatCode>0.0</c:formatCode>
                <c:ptCount val="6"/>
                <c:pt idx="0">
                  <c:v>90.4</c:v>
                </c:pt>
                <c:pt idx="1">
                  <c:v>87.9</c:v>
                </c:pt>
                <c:pt idx="2">
                  <c:v>88.1</c:v>
                </c:pt>
                <c:pt idx="3">
                  <c:v>97.9</c:v>
                </c:pt>
                <c:pt idx="4">
                  <c:v>97.7</c:v>
                </c:pt>
                <c:pt idx="5">
                  <c:v>94.4</c:v>
                </c:pt>
              </c:numCache>
            </c:numRef>
          </c:val>
        </c:ser>
        <c:ser>
          <c:idx val="1"/>
          <c:order val="1"/>
          <c:tx>
            <c:strRef>
              <c:f>'Діаграми денна'!$C$189</c:f>
              <c:strCache>
                <c:ptCount val="1"/>
                <c:pt idx="0">
                  <c:v>Якість %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денна'!$A$190:$A$195</c:f>
              <c:strCache>
                <c:ptCount val="6"/>
                <c:pt idx="0">
                  <c:v>І курси</c:v>
                </c:pt>
                <c:pt idx="1">
                  <c:v>ІІ курси</c:v>
                </c:pt>
                <c:pt idx="2">
                  <c:v>ІІІ курси</c:v>
                </c:pt>
                <c:pt idx="3">
                  <c:v>ІV курси</c:v>
                </c:pt>
                <c:pt idx="4">
                  <c:v>Спеціалісти</c:v>
                </c:pt>
                <c:pt idx="5">
                  <c:v>Магістри</c:v>
                </c:pt>
              </c:strCache>
            </c:strRef>
          </c:cat>
          <c:val>
            <c:numRef>
              <c:f>'Діаграми денна'!$C$190:$C$195</c:f>
              <c:numCache>
                <c:formatCode>0.0</c:formatCode>
                <c:ptCount val="6"/>
                <c:pt idx="0">
                  <c:v>27.7</c:v>
                </c:pt>
                <c:pt idx="1">
                  <c:v>32.4</c:v>
                </c:pt>
                <c:pt idx="2">
                  <c:v>33.1</c:v>
                </c:pt>
                <c:pt idx="3">
                  <c:v>44.7</c:v>
                </c:pt>
                <c:pt idx="4">
                  <c:v>58.6</c:v>
                </c:pt>
                <c:pt idx="5">
                  <c:v>67.599999999999994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overlap val="71"/>
        <c:axId val="29791744"/>
        <c:axId val="29793280"/>
      </c:barChart>
      <c:catAx>
        <c:axId val="297917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9793280"/>
        <c:crosses val="autoZero"/>
        <c:auto val="1"/>
        <c:lblAlgn val="ctr"/>
        <c:lblOffset val="100"/>
        <c:noMultiLvlLbl val="0"/>
      </c:catAx>
      <c:valAx>
        <c:axId val="2979328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29791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Успішність</c:v>
          </c:tx>
          <c:invertIfNegative val="0"/>
          <c:val>
            <c:numRef>
              <c:f>'Діаграми денна'!$G$205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Якість</c:v>
          </c:tx>
          <c:spPr>
            <a:ln>
              <a:solidFill>
                <a:prstClr val="black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prstClr val="black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prstClr val="black"/>
                </a:solidFill>
              </a:ln>
            </c:spPr>
          </c:dPt>
          <c:dLbls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'Діаграми денна'!$B$206:$E$206</c:f>
              <c:strCache>
                <c:ptCount val="4"/>
                <c:pt idx="0">
                  <c:v>Успішність %  2016/2017</c:v>
                </c:pt>
                <c:pt idx="1">
                  <c:v>Успішність %  2015/2016</c:v>
                </c:pt>
                <c:pt idx="2">
                  <c:v>Якість %  2016/2017</c:v>
                </c:pt>
                <c:pt idx="3">
                  <c:v>Якість %  2015/2016</c:v>
                </c:pt>
              </c:strCache>
            </c:strRef>
          </c:cat>
          <c:val>
            <c:numRef>
              <c:f>'Діаграми денна'!$B$207:$E$207</c:f>
              <c:numCache>
                <c:formatCode>0.0</c:formatCode>
                <c:ptCount val="4"/>
                <c:pt idx="0">
                  <c:v>91.9</c:v>
                </c:pt>
                <c:pt idx="1">
                  <c:v>78.400000000000006</c:v>
                </c:pt>
                <c:pt idx="2">
                  <c:v>39</c:v>
                </c:pt>
                <c:pt idx="3" formatCode="General">
                  <c:v>37.6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40128"/>
        <c:axId val="29841664"/>
      </c:barChart>
      <c:catAx>
        <c:axId val="2984012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9841664"/>
        <c:crosses val="autoZero"/>
        <c:auto val="1"/>
        <c:lblAlgn val="ctr"/>
        <c:lblOffset val="80"/>
        <c:noMultiLvlLbl val="0"/>
      </c:catAx>
      <c:valAx>
        <c:axId val="29841664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29840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164</xdr:row>
      <xdr:rowOff>85724</xdr:rowOff>
    </xdr:from>
    <xdr:to>
      <xdr:col>17</xdr:col>
      <xdr:colOff>1276349</xdr:colOff>
      <xdr:row>182</xdr:row>
      <xdr:rowOff>142875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76199</xdr:colOff>
      <xdr:row>2</xdr:row>
      <xdr:rowOff>200024</xdr:rowOff>
    </xdr:from>
    <xdr:to>
      <xdr:col>17</xdr:col>
      <xdr:colOff>1314449</xdr:colOff>
      <xdr:row>23</xdr:row>
      <xdr:rowOff>200025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</xdr:colOff>
      <xdr:row>31</xdr:row>
      <xdr:rowOff>38099</xdr:rowOff>
    </xdr:from>
    <xdr:to>
      <xdr:col>18</xdr:col>
      <xdr:colOff>0</xdr:colOff>
      <xdr:row>49</xdr:row>
      <xdr:rowOff>228599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47624</xdr:colOff>
      <xdr:row>58</xdr:row>
      <xdr:rowOff>9525</xdr:rowOff>
    </xdr:from>
    <xdr:to>
      <xdr:col>17</xdr:col>
      <xdr:colOff>1285874</xdr:colOff>
      <xdr:row>77</xdr:row>
      <xdr:rowOff>76200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57150</xdr:colOff>
      <xdr:row>85</xdr:row>
      <xdr:rowOff>19049</xdr:rowOff>
    </xdr:from>
    <xdr:to>
      <xdr:col>18</xdr:col>
      <xdr:colOff>47625</xdr:colOff>
      <xdr:row>105</xdr:row>
      <xdr:rowOff>180974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47624</xdr:colOff>
      <xdr:row>111</xdr:row>
      <xdr:rowOff>161925</xdr:rowOff>
    </xdr:from>
    <xdr:to>
      <xdr:col>18</xdr:col>
      <xdr:colOff>9524</xdr:colOff>
      <xdr:row>132</xdr:row>
      <xdr:rowOff>142875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95249</xdr:colOff>
      <xdr:row>138</xdr:row>
      <xdr:rowOff>95249</xdr:rowOff>
    </xdr:from>
    <xdr:to>
      <xdr:col>17</xdr:col>
      <xdr:colOff>1295399</xdr:colOff>
      <xdr:row>157</xdr:row>
      <xdr:rowOff>47624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38100</xdr:colOff>
      <xdr:row>189</xdr:row>
      <xdr:rowOff>76200</xdr:rowOff>
    </xdr:from>
    <xdr:to>
      <xdr:col>17</xdr:col>
      <xdr:colOff>1590675</xdr:colOff>
      <xdr:row>199</xdr:row>
      <xdr:rowOff>9525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352424</xdr:colOff>
      <xdr:row>205</xdr:row>
      <xdr:rowOff>152399</xdr:rowOff>
    </xdr:from>
    <xdr:to>
      <xdr:col>15</xdr:col>
      <xdr:colOff>66674</xdr:colOff>
      <xdr:row>218</xdr:row>
      <xdr:rowOff>161924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238124</xdr:rowOff>
    </xdr:from>
    <xdr:to>
      <xdr:col>17</xdr:col>
      <xdr:colOff>1295399</xdr:colOff>
      <xdr:row>18</xdr:row>
      <xdr:rowOff>200024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28576</xdr:colOff>
      <xdr:row>26</xdr:row>
      <xdr:rowOff>28575</xdr:rowOff>
    </xdr:from>
    <xdr:to>
      <xdr:col>17</xdr:col>
      <xdr:colOff>1304925</xdr:colOff>
      <xdr:row>41</xdr:row>
      <xdr:rowOff>209550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47</xdr:row>
      <xdr:rowOff>228600</xdr:rowOff>
    </xdr:from>
    <xdr:to>
      <xdr:col>18</xdr:col>
      <xdr:colOff>9524</xdr:colOff>
      <xdr:row>62</xdr:row>
      <xdr:rowOff>228600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</xdr:colOff>
      <xdr:row>69</xdr:row>
      <xdr:rowOff>9524</xdr:rowOff>
    </xdr:from>
    <xdr:to>
      <xdr:col>17</xdr:col>
      <xdr:colOff>1304925</xdr:colOff>
      <xdr:row>87</xdr:row>
      <xdr:rowOff>152400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38100</xdr:colOff>
      <xdr:row>94</xdr:row>
      <xdr:rowOff>19050</xdr:rowOff>
    </xdr:from>
    <xdr:to>
      <xdr:col>18</xdr:col>
      <xdr:colOff>9524</xdr:colOff>
      <xdr:row>111</xdr:row>
      <xdr:rowOff>152400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38100</xdr:colOff>
      <xdr:row>117</xdr:row>
      <xdr:rowOff>28575</xdr:rowOff>
    </xdr:from>
    <xdr:to>
      <xdr:col>18</xdr:col>
      <xdr:colOff>0</xdr:colOff>
      <xdr:row>137</xdr:row>
      <xdr:rowOff>152400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57150</xdr:colOff>
      <xdr:row>146</xdr:row>
      <xdr:rowOff>0</xdr:rowOff>
    </xdr:from>
    <xdr:to>
      <xdr:col>17</xdr:col>
      <xdr:colOff>1285874</xdr:colOff>
      <xdr:row>166</xdr:row>
      <xdr:rowOff>57150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171</xdr:row>
      <xdr:rowOff>38100</xdr:rowOff>
    </xdr:from>
    <xdr:to>
      <xdr:col>18</xdr:col>
      <xdr:colOff>1</xdr:colOff>
      <xdr:row>188</xdr:row>
      <xdr:rowOff>152400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57150</xdr:colOff>
      <xdr:row>196</xdr:row>
      <xdr:rowOff>66674</xdr:rowOff>
    </xdr:from>
    <xdr:to>
      <xdr:col>17</xdr:col>
      <xdr:colOff>1304925</xdr:colOff>
      <xdr:row>213</xdr:row>
      <xdr:rowOff>114299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76199</xdr:colOff>
      <xdr:row>221</xdr:row>
      <xdr:rowOff>47625</xdr:rowOff>
    </xdr:from>
    <xdr:to>
      <xdr:col>16</xdr:col>
      <xdr:colOff>581025</xdr:colOff>
      <xdr:row>233</xdr:row>
      <xdr:rowOff>123825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76"/>
  <sheetViews>
    <sheetView topLeftCell="A25" zoomScale="110" zoomScaleNormal="110" workbookViewId="0">
      <selection activeCell="A110" sqref="A110:A130"/>
    </sheetView>
  </sheetViews>
  <sheetFormatPr defaultRowHeight="12.75" x14ac:dyDescent="0.2"/>
  <cols>
    <col min="1" max="1" width="26.42578125" style="69" customWidth="1"/>
    <col min="2" max="2" width="8.28515625" style="53" customWidth="1"/>
    <col min="3" max="3" width="7.5703125" style="53" customWidth="1"/>
    <col min="4" max="4" width="8.28515625" style="53" customWidth="1"/>
    <col min="5" max="5" width="7.5703125" style="53" customWidth="1"/>
    <col min="6" max="6" width="5.7109375" style="53" customWidth="1"/>
    <col min="7" max="7" width="6.28515625" style="53" customWidth="1"/>
    <col min="8" max="13" width="7.5703125" style="53" customWidth="1"/>
    <col min="14" max="16" width="6.5703125" style="53" customWidth="1"/>
    <col min="17" max="18" width="7.5703125" style="53" customWidth="1"/>
    <col min="19" max="19" width="5.5703125" style="53" customWidth="1"/>
    <col min="20" max="16384" width="9.140625" style="53"/>
  </cols>
  <sheetData>
    <row r="1" spans="1:19" ht="15.75" x14ac:dyDescent="0.2">
      <c r="A1" s="134" t="s">
        <v>61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19" ht="15.75" x14ac:dyDescent="0.2">
      <c r="A2" s="135" t="s">
        <v>58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ht="15.75" x14ac:dyDescent="0.25">
      <c r="A3" s="70"/>
      <c r="B3" s="126"/>
      <c r="C3" s="126"/>
      <c r="D3" s="126"/>
      <c r="E3" s="133" t="s">
        <v>55</v>
      </c>
      <c r="F3" s="133"/>
      <c r="G3" s="133"/>
      <c r="H3" s="133"/>
      <c r="I3" s="133"/>
      <c r="J3" s="133"/>
      <c r="K3" s="133"/>
      <c r="L3" s="133"/>
      <c r="M3" s="133"/>
      <c r="N3" s="133" t="s">
        <v>88</v>
      </c>
      <c r="O3" s="126"/>
      <c r="P3" s="126"/>
      <c r="Q3" s="126"/>
      <c r="R3" s="126"/>
      <c r="S3" s="71"/>
    </row>
    <row r="4" spans="1:19" ht="15.75" x14ac:dyDescent="0.25">
      <c r="A4" s="133" t="s">
        <v>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</row>
    <row r="5" spans="1:19" ht="14.25" customHeight="1" x14ac:dyDescent="0.2">
      <c r="A5" s="123" t="s">
        <v>2</v>
      </c>
      <c r="B5" s="123" t="s">
        <v>3</v>
      </c>
      <c r="C5" s="123" t="s">
        <v>87</v>
      </c>
      <c r="D5" s="123" t="s">
        <v>5</v>
      </c>
      <c r="E5" s="123" t="s">
        <v>6</v>
      </c>
      <c r="F5" s="127" t="s">
        <v>7</v>
      </c>
      <c r="G5" s="127" t="s">
        <v>8</v>
      </c>
      <c r="H5" s="123" t="s">
        <v>9</v>
      </c>
      <c r="I5" s="123"/>
      <c r="J5" s="123"/>
      <c r="K5" s="123"/>
      <c r="L5" s="123"/>
      <c r="M5" s="130" t="s">
        <v>10</v>
      </c>
      <c r="N5" s="131"/>
      <c r="O5" s="131"/>
      <c r="P5" s="132"/>
      <c r="Q5" s="123" t="s">
        <v>11</v>
      </c>
      <c r="R5" s="123" t="s">
        <v>12</v>
      </c>
      <c r="S5" s="120" t="s">
        <v>13</v>
      </c>
    </row>
    <row r="6" spans="1:19" ht="81" customHeight="1" x14ac:dyDescent="0.2">
      <c r="A6" s="123"/>
      <c r="B6" s="125"/>
      <c r="C6" s="123"/>
      <c r="D6" s="123"/>
      <c r="E6" s="123"/>
      <c r="F6" s="127"/>
      <c r="G6" s="127"/>
      <c r="H6" s="48" t="s">
        <v>14</v>
      </c>
      <c r="I6" s="48" t="s">
        <v>15</v>
      </c>
      <c r="J6" s="48" t="s">
        <v>16</v>
      </c>
      <c r="K6" s="48" t="s">
        <v>17</v>
      </c>
      <c r="L6" s="48" t="s">
        <v>18</v>
      </c>
      <c r="M6" s="48" t="s">
        <v>19</v>
      </c>
      <c r="N6" s="48" t="s">
        <v>20</v>
      </c>
      <c r="O6" s="48" t="s">
        <v>21</v>
      </c>
      <c r="P6" s="48" t="s">
        <v>22</v>
      </c>
      <c r="Q6" s="124"/>
      <c r="R6" s="125"/>
      <c r="S6" s="121"/>
    </row>
    <row r="7" spans="1:19" x14ac:dyDescent="0.2">
      <c r="A7" s="48">
        <v>1</v>
      </c>
      <c r="B7" s="17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48">
        <v>15</v>
      </c>
      <c r="P7" s="48">
        <v>16</v>
      </c>
      <c r="Q7" s="48">
        <v>17</v>
      </c>
      <c r="R7" s="17">
        <v>18</v>
      </c>
      <c r="S7" s="49">
        <v>19</v>
      </c>
    </row>
    <row r="8" spans="1:19" ht="17.25" customHeight="1" x14ac:dyDescent="0.2">
      <c r="A8" s="41" t="s">
        <v>23</v>
      </c>
      <c r="B8" s="18">
        <f>C8+D8</f>
        <v>305</v>
      </c>
      <c r="C8" s="19">
        <v>4</v>
      </c>
      <c r="D8" s="18">
        <f>E8+F8</f>
        <v>301</v>
      </c>
      <c r="E8" s="18">
        <f>G8+H8+M8</f>
        <v>301</v>
      </c>
      <c r="F8" s="19"/>
      <c r="G8" s="19"/>
      <c r="H8" s="18">
        <f>SUM(I8:L8)</f>
        <v>293</v>
      </c>
      <c r="I8" s="19">
        <v>47</v>
      </c>
      <c r="J8" s="19">
        <v>81</v>
      </c>
      <c r="K8" s="19">
        <v>136</v>
      </c>
      <c r="L8" s="19">
        <v>29</v>
      </c>
      <c r="M8" s="18">
        <f>SUM(N8:P8)</f>
        <v>8</v>
      </c>
      <c r="N8" s="19">
        <v>2</v>
      </c>
      <c r="O8" s="19"/>
      <c r="P8" s="19">
        <v>6</v>
      </c>
      <c r="Q8" s="20">
        <f>(H8/D8)*100</f>
        <v>97.342192691029908</v>
      </c>
      <c r="R8" s="20">
        <f>((J8+I8)/D8)*100</f>
        <v>42.524916943521596</v>
      </c>
      <c r="S8" s="21"/>
    </row>
    <row r="9" spans="1:19" ht="17.25" customHeight="1" x14ac:dyDescent="0.2">
      <c r="A9" s="42" t="s">
        <v>24</v>
      </c>
      <c r="B9" s="18">
        <f>C9+D9</f>
        <v>265</v>
      </c>
      <c r="C9" s="19"/>
      <c r="D9" s="18">
        <f>E9+F9</f>
        <v>265</v>
      </c>
      <c r="E9" s="18">
        <f>G9+H9+M9</f>
        <v>264</v>
      </c>
      <c r="F9" s="19">
        <v>1</v>
      </c>
      <c r="G9" s="19"/>
      <c r="H9" s="18">
        <f t="shared" ref="H9:H27" si="0">SUM(I9:L9)</f>
        <v>259</v>
      </c>
      <c r="I9" s="19">
        <v>45</v>
      </c>
      <c r="J9" s="19">
        <v>76</v>
      </c>
      <c r="K9" s="19">
        <v>121</v>
      </c>
      <c r="L9" s="19">
        <v>17</v>
      </c>
      <c r="M9" s="18">
        <f t="shared" ref="M9:M28" si="1">SUM(N9:P9)</f>
        <v>5</v>
      </c>
      <c r="N9" s="19">
        <v>4</v>
      </c>
      <c r="O9" s="19">
        <v>1</v>
      </c>
      <c r="P9" s="19"/>
      <c r="Q9" s="20">
        <f>(H9/D9)*100</f>
        <v>97.735849056603769</v>
      </c>
      <c r="R9" s="20">
        <f>((J9+I9)/D9)*100</f>
        <v>45.660377358490564</v>
      </c>
      <c r="S9" s="22"/>
    </row>
    <row r="10" spans="1:19" ht="17.25" customHeight="1" x14ac:dyDescent="0.2">
      <c r="A10" s="42" t="s">
        <v>51</v>
      </c>
      <c r="B10" s="18">
        <f t="shared" ref="B10:B29" si="2">C10+D10</f>
        <v>372</v>
      </c>
      <c r="C10" s="19">
        <v>5</v>
      </c>
      <c r="D10" s="18">
        <f t="shared" ref="D10:D26" si="3">E10+F10</f>
        <v>367</v>
      </c>
      <c r="E10" s="18">
        <f t="shared" ref="E10:E26" si="4">G10+H10+M10</f>
        <v>367</v>
      </c>
      <c r="F10" s="19"/>
      <c r="G10" s="19">
        <v>4</v>
      </c>
      <c r="H10" s="18">
        <f t="shared" si="0"/>
        <v>304</v>
      </c>
      <c r="I10" s="19">
        <v>49</v>
      </c>
      <c r="J10" s="19">
        <v>61</v>
      </c>
      <c r="K10" s="19">
        <v>187</v>
      </c>
      <c r="L10" s="19">
        <v>7</v>
      </c>
      <c r="M10" s="18">
        <f t="shared" si="1"/>
        <v>59</v>
      </c>
      <c r="N10" s="19">
        <v>33</v>
      </c>
      <c r="O10" s="19">
        <v>12</v>
      </c>
      <c r="P10" s="19">
        <v>14</v>
      </c>
      <c r="Q10" s="20">
        <f t="shared" ref="Q10:Q29" si="5">(H10/D10)*100</f>
        <v>82.833787465940063</v>
      </c>
      <c r="R10" s="20">
        <f>((J10+I10)/D10)*100</f>
        <v>29.972752043596728</v>
      </c>
      <c r="S10" s="21"/>
    </row>
    <row r="11" spans="1:19" ht="17.25" customHeight="1" x14ac:dyDescent="0.2">
      <c r="A11" s="42" t="s">
        <v>75</v>
      </c>
      <c r="B11" s="18">
        <f t="shared" si="2"/>
        <v>299</v>
      </c>
      <c r="C11" s="19"/>
      <c r="D11" s="18">
        <f t="shared" si="3"/>
        <v>299</v>
      </c>
      <c r="E11" s="18">
        <f t="shared" si="4"/>
        <v>299</v>
      </c>
      <c r="F11" s="19"/>
      <c r="G11" s="19"/>
      <c r="H11" s="18">
        <f t="shared" si="0"/>
        <v>297</v>
      </c>
      <c r="I11" s="19">
        <v>31</v>
      </c>
      <c r="J11" s="19">
        <v>62</v>
      </c>
      <c r="K11" s="19">
        <v>151</v>
      </c>
      <c r="L11" s="19">
        <v>53</v>
      </c>
      <c r="M11" s="18">
        <f t="shared" si="1"/>
        <v>2</v>
      </c>
      <c r="N11" s="19"/>
      <c r="O11" s="19">
        <v>1</v>
      </c>
      <c r="P11" s="19">
        <v>1</v>
      </c>
      <c r="Q11" s="20">
        <f>(H11/D11)*100</f>
        <v>99.331103678929765</v>
      </c>
      <c r="R11" s="20">
        <f t="shared" ref="R11:R29" si="6">((J11+I11)/D11)*100</f>
        <v>31.103678929765888</v>
      </c>
      <c r="S11" s="21"/>
    </row>
    <row r="12" spans="1:19" ht="17.25" customHeight="1" x14ac:dyDescent="0.2">
      <c r="A12" s="42" t="s">
        <v>25</v>
      </c>
      <c r="B12" s="18">
        <f t="shared" si="2"/>
        <v>391</v>
      </c>
      <c r="C12" s="19"/>
      <c r="D12" s="18">
        <f t="shared" si="3"/>
        <v>391</v>
      </c>
      <c r="E12" s="18">
        <f t="shared" si="4"/>
        <v>391</v>
      </c>
      <c r="F12" s="19"/>
      <c r="G12" s="19"/>
      <c r="H12" s="18">
        <f t="shared" si="0"/>
        <v>370</v>
      </c>
      <c r="I12" s="19">
        <v>28</v>
      </c>
      <c r="J12" s="19">
        <v>118</v>
      </c>
      <c r="K12" s="19">
        <v>161</v>
      </c>
      <c r="L12" s="19">
        <v>63</v>
      </c>
      <c r="M12" s="18">
        <f t="shared" si="1"/>
        <v>21</v>
      </c>
      <c r="N12" s="19"/>
      <c r="O12" s="19"/>
      <c r="P12" s="19">
        <v>21</v>
      </c>
      <c r="Q12" s="20">
        <f t="shared" si="5"/>
        <v>94.629156010230176</v>
      </c>
      <c r="R12" s="20">
        <f t="shared" si="6"/>
        <v>37.340153452685421</v>
      </c>
      <c r="S12" s="21"/>
    </row>
    <row r="13" spans="1:19" ht="17.25" customHeight="1" x14ac:dyDescent="0.2">
      <c r="A13" s="42" t="s">
        <v>50</v>
      </c>
      <c r="B13" s="18">
        <f t="shared" si="2"/>
        <v>327</v>
      </c>
      <c r="C13" s="19">
        <v>3</v>
      </c>
      <c r="D13" s="18">
        <f t="shared" si="3"/>
        <v>324</v>
      </c>
      <c r="E13" s="18">
        <f t="shared" si="4"/>
        <v>324</v>
      </c>
      <c r="F13" s="19"/>
      <c r="G13" s="19"/>
      <c r="H13" s="18">
        <f t="shared" si="0"/>
        <v>300</v>
      </c>
      <c r="I13" s="19">
        <v>43</v>
      </c>
      <c r="J13" s="19">
        <v>86</v>
      </c>
      <c r="K13" s="19">
        <v>150</v>
      </c>
      <c r="L13" s="19">
        <v>21</v>
      </c>
      <c r="M13" s="18">
        <f t="shared" si="1"/>
        <v>24</v>
      </c>
      <c r="N13" s="19">
        <v>20</v>
      </c>
      <c r="O13" s="19">
        <v>3</v>
      </c>
      <c r="P13" s="19">
        <v>1</v>
      </c>
      <c r="Q13" s="20">
        <f t="shared" si="5"/>
        <v>92.592592592592595</v>
      </c>
      <c r="R13" s="20">
        <f t="shared" si="6"/>
        <v>39.814814814814817</v>
      </c>
      <c r="S13" s="21"/>
    </row>
    <row r="14" spans="1:19" ht="17.25" customHeight="1" x14ac:dyDescent="0.2">
      <c r="A14" s="42" t="s">
        <v>26</v>
      </c>
      <c r="B14" s="18">
        <f t="shared" si="2"/>
        <v>310</v>
      </c>
      <c r="C14" s="19">
        <v>1</v>
      </c>
      <c r="D14" s="18">
        <f t="shared" si="3"/>
        <v>309</v>
      </c>
      <c r="E14" s="18">
        <f t="shared" si="4"/>
        <v>309</v>
      </c>
      <c r="F14" s="19"/>
      <c r="G14" s="19"/>
      <c r="H14" s="18">
        <f t="shared" si="0"/>
        <v>295</v>
      </c>
      <c r="I14" s="19">
        <v>7</v>
      </c>
      <c r="J14" s="19">
        <v>45</v>
      </c>
      <c r="K14" s="19">
        <v>163</v>
      </c>
      <c r="L14" s="19">
        <v>80</v>
      </c>
      <c r="M14" s="18">
        <f t="shared" si="1"/>
        <v>14</v>
      </c>
      <c r="N14" s="19"/>
      <c r="O14" s="19">
        <v>1</v>
      </c>
      <c r="P14" s="19">
        <v>13</v>
      </c>
      <c r="Q14" s="20">
        <f>(H14/D14)*100</f>
        <v>95.469255663430417</v>
      </c>
      <c r="R14" s="20">
        <f>((J14+I14)/D14)*100</f>
        <v>16.828478964401295</v>
      </c>
      <c r="S14" s="21"/>
    </row>
    <row r="15" spans="1:19" ht="17.25" customHeight="1" x14ac:dyDescent="0.2">
      <c r="A15" s="42" t="s">
        <v>72</v>
      </c>
      <c r="B15" s="18">
        <f t="shared" si="2"/>
        <v>409</v>
      </c>
      <c r="C15" s="19">
        <v>1</v>
      </c>
      <c r="D15" s="18">
        <f t="shared" si="3"/>
        <v>408</v>
      </c>
      <c r="E15" s="18">
        <f t="shared" si="4"/>
        <v>405</v>
      </c>
      <c r="F15" s="19">
        <v>3</v>
      </c>
      <c r="G15" s="19"/>
      <c r="H15" s="18">
        <f t="shared" si="0"/>
        <v>392</v>
      </c>
      <c r="I15" s="19">
        <v>47</v>
      </c>
      <c r="J15" s="19">
        <v>113</v>
      </c>
      <c r="K15" s="19">
        <v>152</v>
      </c>
      <c r="L15" s="19">
        <v>80</v>
      </c>
      <c r="M15" s="18">
        <f t="shared" si="1"/>
        <v>13</v>
      </c>
      <c r="N15" s="19">
        <v>9</v>
      </c>
      <c r="O15" s="19">
        <v>1</v>
      </c>
      <c r="P15" s="19">
        <v>3</v>
      </c>
      <c r="Q15" s="20">
        <f t="shared" si="5"/>
        <v>96.078431372549019</v>
      </c>
      <c r="R15" s="20">
        <f t="shared" si="6"/>
        <v>39.215686274509807</v>
      </c>
      <c r="S15" s="21"/>
    </row>
    <row r="16" spans="1:19" ht="17.25" customHeight="1" x14ac:dyDescent="0.2">
      <c r="A16" s="42" t="s">
        <v>27</v>
      </c>
      <c r="B16" s="18">
        <f t="shared" si="2"/>
        <v>238</v>
      </c>
      <c r="C16" s="19">
        <v>1</v>
      </c>
      <c r="D16" s="18">
        <f t="shared" si="3"/>
        <v>237</v>
      </c>
      <c r="E16" s="18">
        <f t="shared" si="4"/>
        <v>235</v>
      </c>
      <c r="F16" s="19">
        <v>2</v>
      </c>
      <c r="G16" s="19"/>
      <c r="H16" s="18">
        <f t="shared" si="0"/>
        <v>232</v>
      </c>
      <c r="I16" s="19">
        <v>39</v>
      </c>
      <c r="J16" s="19">
        <v>72</v>
      </c>
      <c r="K16" s="19">
        <v>99</v>
      </c>
      <c r="L16" s="19">
        <v>22</v>
      </c>
      <c r="M16" s="18">
        <f t="shared" si="1"/>
        <v>3</v>
      </c>
      <c r="N16" s="19">
        <v>1</v>
      </c>
      <c r="O16" s="19">
        <v>1</v>
      </c>
      <c r="P16" s="19">
        <v>1</v>
      </c>
      <c r="Q16" s="20">
        <f t="shared" si="5"/>
        <v>97.890295358649794</v>
      </c>
      <c r="R16" s="20">
        <f t="shared" si="6"/>
        <v>46.835443037974684</v>
      </c>
      <c r="S16" s="21"/>
    </row>
    <row r="17" spans="1:19" ht="17.25" customHeight="1" x14ac:dyDescent="0.2">
      <c r="A17" s="42" t="s">
        <v>28</v>
      </c>
      <c r="B17" s="18">
        <f t="shared" si="2"/>
        <v>1293</v>
      </c>
      <c r="C17" s="19">
        <v>7</v>
      </c>
      <c r="D17" s="18">
        <f t="shared" si="3"/>
        <v>1286</v>
      </c>
      <c r="E17" s="18">
        <f t="shared" si="4"/>
        <v>1286</v>
      </c>
      <c r="F17" s="19"/>
      <c r="G17" s="19"/>
      <c r="H17" s="18">
        <f t="shared" si="0"/>
        <v>1239</v>
      </c>
      <c r="I17" s="19">
        <v>196</v>
      </c>
      <c r="J17" s="19">
        <v>453</v>
      </c>
      <c r="K17" s="19">
        <v>483</v>
      </c>
      <c r="L17" s="19">
        <v>107</v>
      </c>
      <c r="M17" s="18">
        <f t="shared" si="1"/>
        <v>47</v>
      </c>
      <c r="N17" s="19">
        <v>31</v>
      </c>
      <c r="O17" s="19">
        <v>4</v>
      </c>
      <c r="P17" s="19">
        <v>12</v>
      </c>
      <c r="Q17" s="20">
        <f t="shared" si="5"/>
        <v>96.345256609642306</v>
      </c>
      <c r="R17" s="20">
        <f t="shared" si="6"/>
        <v>50.466562986003105</v>
      </c>
      <c r="S17" s="21"/>
    </row>
    <row r="18" spans="1:19" ht="17.25" customHeight="1" x14ac:dyDescent="0.2">
      <c r="A18" s="42" t="s">
        <v>70</v>
      </c>
      <c r="B18" s="18">
        <f t="shared" si="2"/>
        <v>594</v>
      </c>
      <c r="C18" s="19"/>
      <c r="D18" s="18">
        <f t="shared" ref="D18" si="7">E18+F18</f>
        <v>594</v>
      </c>
      <c r="E18" s="18">
        <f t="shared" ref="E18" si="8">G18+H18+M18</f>
        <v>594</v>
      </c>
      <c r="F18" s="19"/>
      <c r="G18" s="19">
        <v>19</v>
      </c>
      <c r="H18" s="18">
        <f t="shared" si="0"/>
        <v>522</v>
      </c>
      <c r="I18" s="19">
        <v>16</v>
      </c>
      <c r="J18" s="19">
        <v>103</v>
      </c>
      <c r="K18" s="19">
        <v>316</v>
      </c>
      <c r="L18" s="19">
        <v>87</v>
      </c>
      <c r="M18" s="18">
        <f t="shared" si="1"/>
        <v>53</v>
      </c>
      <c r="N18" s="19">
        <v>42</v>
      </c>
      <c r="O18" s="19">
        <v>5</v>
      </c>
      <c r="P18" s="19">
        <v>6</v>
      </c>
      <c r="Q18" s="20">
        <f t="shared" ref="Q18" si="9">(H18/D18)*100</f>
        <v>87.878787878787875</v>
      </c>
      <c r="R18" s="20">
        <f t="shared" ref="R18" si="10">((J18+I18)/D18)*100</f>
        <v>20.033670033670035</v>
      </c>
      <c r="S18" s="21"/>
    </row>
    <row r="19" spans="1:19" ht="30.75" customHeight="1" x14ac:dyDescent="0.2">
      <c r="A19" s="42" t="s">
        <v>73</v>
      </c>
      <c r="B19" s="18">
        <f t="shared" si="2"/>
        <v>252</v>
      </c>
      <c r="C19" s="19">
        <v>2</v>
      </c>
      <c r="D19" s="18">
        <f t="shared" si="3"/>
        <v>250</v>
      </c>
      <c r="E19" s="18">
        <f t="shared" si="4"/>
        <v>250</v>
      </c>
      <c r="F19" s="19"/>
      <c r="G19" s="19"/>
      <c r="H19" s="18">
        <f t="shared" si="0"/>
        <v>198</v>
      </c>
      <c r="I19" s="19">
        <v>34</v>
      </c>
      <c r="J19" s="19">
        <v>59</v>
      </c>
      <c r="K19" s="19">
        <v>98</v>
      </c>
      <c r="L19" s="19">
        <v>7</v>
      </c>
      <c r="M19" s="18">
        <f t="shared" si="1"/>
        <v>52</v>
      </c>
      <c r="N19" s="19">
        <v>28</v>
      </c>
      <c r="O19" s="19">
        <v>14</v>
      </c>
      <c r="P19" s="19">
        <v>10</v>
      </c>
      <c r="Q19" s="20">
        <f t="shared" si="5"/>
        <v>79.2</v>
      </c>
      <c r="R19" s="20">
        <f t="shared" si="6"/>
        <v>37.200000000000003</v>
      </c>
      <c r="S19" s="21"/>
    </row>
    <row r="20" spans="1:19" ht="17.25" customHeight="1" x14ac:dyDescent="0.2">
      <c r="A20" s="42" t="s">
        <v>29</v>
      </c>
      <c r="B20" s="18">
        <f t="shared" si="2"/>
        <v>444</v>
      </c>
      <c r="C20" s="19"/>
      <c r="D20" s="18">
        <f t="shared" si="3"/>
        <v>444</v>
      </c>
      <c r="E20" s="18">
        <f t="shared" si="4"/>
        <v>444</v>
      </c>
      <c r="F20" s="19"/>
      <c r="G20" s="19"/>
      <c r="H20" s="18">
        <f t="shared" si="0"/>
        <v>397</v>
      </c>
      <c r="I20" s="19">
        <v>18</v>
      </c>
      <c r="J20" s="19">
        <v>43</v>
      </c>
      <c r="K20" s="19">
        <v>313</v>
      </c>
      <c r="L20" s="19">
        <v>23</v>
      </c>
      <c r="M20" s="18">
        <f t="shared" si="1"/>
        <v>47</v>
      </c>
      <c r="N20" s="19">
        <v>28</v>
      </c>
      <c r="O20" s="19">
        <v>19</v>
      </c>
      <c r="P20" s="19"/>
      <c r="Q20" s="20">
        <f t="shared" si="5"/>
        <v>89.414414414414409</v>
      </c>
      <c r="R20" s="20">
        <f t="shared" si="6"/>
        <v>13.738738738738739</v>
      </c>
      <c r="S20" s="21"/>
    </row>
    <row r="21" spans="1:19" ht="17.25" customHeight="1" x14ac:dyDescent="0.2">
      <c r="A21" s="42" t="s">
        <v>30</v>
      </c>
      <c r="B21" s="18">
        <f t="shared" si="2"/>
        <v>414</v>
      </c>
      <c r="C21" s="19">
        <v>1</v>
      </c>
      <c r="D21" s="18">
        <f t="shared" si="3"/>
        <v>413</v>
      </c>
      <c r="E21" s="18">
        <f t="shared" si="4"/>
        <v>413</v>
      </c>
      <c r="F21" s="19"/>
      <c r="G21" s="19"/>
      <c r="H21" s="18">
        <f t="shared" si="0"/>
        <v>402</v>
      </c>
      <c r="I21" s="19">
        <v>75</v>
      </c>
      <c r="J21" s="19">
        <v>112</v>
      </c>
      <c r="K21" s="19">
        <v>139</v>
      </c>
      <c r="L21" s="19">
        <v>76</v>
      </c>
      <c r="M21" s="18">
        <f t="shared" si="1"/>
        <v>11</v>
      </c>
      <c r="N21" s="19"/>
      <c r="O21" s="19">
        <v>1</v>
      </c>
      <c r="P21" s="19">
        <v>10</v>
      </c>
      <c r="Q21" s="20">
        <f t="shared" si="5"/>
        <v>97.336561743341406</v>
      </c>
      <c r="R21" s="20">
        <f t="shared" si="6"/>
        <v>45.278450363196129</v>
      </c>
      <c r="S21" s="21"/>
    </row>
    <row r="22" spans="1:19" ht="24.75" customHeight="1" x14ac:dyDescent="0.2">
      <c r="A22" s="42" t="s">
        <v>31</v>
      </c>
      <c r="B22" s="18">
        <f t="shared" si="2"/>
        <v>231</v>
      </c>
      <c r="C22" s="19">
        <v>2</v>
      </c>
      <c r="D22" s="18">
        <f t="shared" si="3"/>
        <v>229</v>
      </c>
      <c r="E22" s="18">
        <f t="shared" si="4"/>
        <v>229</v>
      </c>
      <c r="F22" s="19"/>
      <c r="G22" s="19"/>
      <c r="H22" s="18">
        <f t="shared" si="0"/>
        <v>189</v>
      </c>
      <c r="I22" s="19">
        <v>24</v>
      </c>
      <c r="J22" s="19">
        <v>56</v>
      </c>
      <c r="K22" s="19">
        <v>83</v>
      </c>
      <c r="L22" s="19">
        <v>26</v>
      </c>
      <c r="M22" s="18">
        <f t="shared" si="1"/>
        <v>40</v>
      </c>
      <c r="N22" s="19">
        <v>20</v>
      </c>
      <c r="O22" s="19">
        <v>7</v>
      </c>
      <c r="P22" s="19">
        <v>13</v>
      </c>
      <c r="Q22" s="20">
        <f t="shared" si="5"/>
        <v>82.532751091703062</v>
      </c>
      <c r="R22" s="20">
        <f t="shared" si="6"/>
        <v>34.934497816593883</v>
      </c>
      <c r="S22" s="21"/>
    </row>
    <row r="23" spans="1:19" ht="27.75" customHeight="1" x14ac:dyDescent="0.2">
      <c r="A23" s="42" t="s">
        <v>71</v>
      </c>
      <c r="B23" s="18">
        <f>C23+D23</f>
        <v>141</v>
      </c>
      <c r="C23" s="19"/>
      <c r="D23" s="18">
        <f>E23+F23</f>
        <v>141</v>
      </c>
      <c r="E23" s="18">
        <f>G23+H23+M23</f>
        <v>141</v>
      </c>
      <c r="F23" s="19"/>
      <c r="G23" s="19"/>
      <c r="H23" s="18">
        <f>SUM(I23:L23)</f>
        <v>132</v>
      </c>
      <c r="I23" s="19">
        <v>35</v>
      </c>
      <c r="J23" s="19">
        <v>56</v>
      </c>
      <c r="K23" s="19">
        <v>41</v>
      </c>
      <c r="L23" s="19"/>
      <c r="M23" s="18">
        <f>SUM(N23:P23)</f>
        <v>9</v>
      </c>
      <c r="N23" s="19">
        <v>4</v>
      </c>
      <c r="O23" s="19">
        <v>1</v>
      </c>
      <c r="P23" s="19">
        <v>4</v>
      </c>
      <c r="Q23" s="20">
        <f>(H23/D23)*100</f>
        <v>93.61702127659575</v>
      </c>
      <c r="R23" s="20">
        <f>((J23+I23)/D23)*100</f>
        <v>64.539007092198588</v>
      </c>
      <c r="S23" s="21"/>
    </row>
    <row r="24" spans="1:19" ht="17.25" customHeight="1" x14ac:dyDescent="0.2">
      <c r="A24" s="42" t="s">
        <v>32</v>
      </c>
      <c r="B24" s="18">
        <f t="shared" si="2"/>
        <v>377</v>
      </c>
      <c r="C24" s="19">
        <v>1</v>
      </c>
      <c r="D24" s="18">
        <f t="shared" si="3"/>
        <v>376</v>
      </c>
      <c r="E24" s="18">
        <f t="shared" si="4"/>
        <v>357</v>
      </c>
      <c r="F24" s="19">
        <v>19</v>
      </c>
      <c r="G24" s="19">
        <v>2</v>
      </c>
      <c r="H24" s="18">
        <f t="shared" si="0"/>
        <v>342</v>
      </c>
      <c r="I24" s="19">
        <v>91</v>
      </c>
      <c r="J24" s="19">
        <v>106</v>
      </c>
      <c r="K24" s="19">
        <v>117</v>
      </c>
      <c r="L24" s="19">
        <v>28</v>
      </c>
      <c r="M24" s="18">
        <f t="shared" si="1"/>
        <v>13</v>
      </c>
      <c r="N24" s="19">
        <v>6</v>
      </c>
      <c r="O24" s="19">
        <v>7</v>
      </c>
      <c r="P24" s="19"/>
      <c r="Q24" s="20">
        <f t="shared" si="5"/>
        <v>90.957446808510639</v>
      </c>
      <c r="R24" s="20">
        <f t="shared" si="6"/>
        <v>52.393617021276597</v>
      </c>
      <c r="S24" s="21"/>
    </row>
    <row r="25" spans="1:19" ht="17.25" customHeight="1" x14ac:dyDescent="0.2">
      <c r="A25" s="42" t="s">
        <v>33</v>
      </c>
      <c r="B25" s="18">
        <f t="shared" si="2"/>
        <v>388</v>
      </c>
      <c r="C25" s="19"/>
      <c r="D25" s="18">
        <f t="shared" si="3"/>
        <v>388</v>
      </c>
      <c r="E25" s="18">
        <f t="shared" si="4"/>
        <v>388</v>
      </c>
      <c r="F25" s="19"/>
      <c r="G25" s="19"/>
      <c r="H25" s="18">
        <f t="shared" si="0"/>
        <v>275</v>
      </c>
      <c r="I25" s="19">
        <v>65</v>
      </c>
      <c r="J25" s="19">
        <v>102</v>
      </c>
      <c r="K25" s="19">
        <v>105</v>
      </c>
      <c r="L25" s="19">
        <v>3</v>
      </c>
      <c r="M25" s="18">
        <f t="shared" si="1"/>
        <v>113</v>
      </c>
      <c r="N25" s="19">
        <v>56</v>
      </c>
      <c r="O25" s="19">
        <v>27</v>
      </c>
      <c r="P25" s="19">
        <v>30</v>
      </c>
      <c r="Q25" s="20">
        <f t="shared" si="5"/>
        <v>70.876288659793815</v>
      </c>
      <c r="R25" s="20">
        <f t="shared" si="6"/>
        <v>43.041237113402062</v>
      </c>
      <c r="S25" s="21"/>
    </row>
    <row r="26" spans="1:19" ht="17.25" customHeight="1" x14ac:dyDescent="0.2">
      <c r="A26" s="42" t="s">
        <v>34</v>
      </c>
      <c r="B26" s="18">
        <f t="shared" si="2"/>
        <v>216</v>
      </c>
      <c r="C26" s="19"/>
      <c r="D26" s="18">
        <f t="shared" si="3"/>
        <v>216</v>
      </c>
      <c r="E26" s="18">
        <f t="shared" si="4"/>
        <v>216</v>
      </c>
      <c r="F26" s="19"/>
      <c r="G26" s="19">
        <v>3</v>
      </c>
      <c r="H26" s="18">
        <f t="shared" si="0"/>
        <v>213</v>
      </c>
      <c r="I26" s="19">
        <v>36</v>
      </c>
      <c r="J26" s="19">
        <v>76</v>
      </c>
      <c r="K26" s="19">
        <v>82</v>
      </c>
      <c r="L26" s="19">
        <v>19</v>
      </c>
      <c r="M26" s="18">
        <f t="shared" si="1"/>
        <v>0</v>
      </c>
      <c r="N26" s="19"/>
      <c r="O26" s="19"/>
      <c r="P26" s="19"/>
      <c r="Q26" s="20">
        <f t="shared" si="5"/>
        <v>98.611111111111114</v>
      </c>
      <c r="R26" s="20">
        <f t="shared" si="6"/>
        <v>51.851851851851848</v>
      </c>
      <c r="S26" s="21"/>
    </row>
    <row r="27" spans="1:19" ht="17.25" customHeight="1" x14ac:dyDescent="0.2">
      <c r="A27" s="42" t="s">
        <v>57</v>
      </c>
      <c r="B27" s="18">
        <f t="shared" si="2"/>
        <v>664</v>
      </c>
      <c r="C27" s="19">
        <v>4</v>
      </c>
      <c r="D27" s="18">
        <f>E27+F27</f>
        <v>660</v>
      </c>
      <c r="E27" s="18">
        <f>G27+H27+M27</f>
        <v>660</v>
      </c>
      <c r="F27" s="19"/>
      <c r="G27" s="19">
        <v>3</v>
      </c>
      <c r="H27" s="18">
        <f t="shared" si="0"/>
        <v>605</v>
      </c>
      <c r="I27" s="19">
        <v>99</v>
      </c>
      <c r="J27" s="19">
        <v>148</v>
      </c>
      <c r="K27" s="19">
        <v>269</v>
      </c>
      <c r="L27" s="19">
        <v>89</v>
      </c>
      <c r="M27" s="18">
        <f t="shared" si="1"/>
        <v>52</v>
      </c>
      <c r="N27" s="19">
        <v>28</v>
      </c>
      <c r="O27" s="19">
        <v>12</v>
      </c>
      <c r="P27" s="19">
        <v>12</v>
      </c>
      <c r="Q27" s="20">
        <f t="shared" si="5"/>
        <v>91.666666666666657</v>
      </c>
      <c r="R27" s="20">
        <f t="shared" si="6"/>
        <v>37.424242424242429</v>
      </c>
      <c r="S27" s="21"/>
    </row>
    <row r="28" spans="1:19" ht="17.25" customHeight="1" x14ac:dyDescent="0.2">
      <c r="A28" s="42" t="s">
        <v>74</v>
      </c>
      <c r="B28" s="18">
        <f t="shared" si="2"/>
        <v>79</v>
      </c>
      <c r="C28" s="19"/>
      <c r="D28" s="18">
        <f t="shared" ref="D28" si="11">E28+F28</f>
        <v>79</v>
      </c>
      <c r="E28" s="18">
        <f t="shared" ref="E28" si="12">G28+H28+M28</f>
        <v>79</v>
      </c>
      <c r="F28" s="19"/>
      <c r="G28" s="19"/>
      <c r="H28" s="18">
        <f t="shared" ref="H28" si="13">SUM(I28:L28)</f>
        <v>72</v>
      </c>
      <c r="I28" s="19">
        <v>20</v>
      </c>
      <c r="J28" s="19">
        <v>42</v>
      </c>
      <c r="K28" s="19">
        <v>10</v>
      </c>
      <c r="L28" s="19"/>
      <c r="M28" s="18">
        <f t="shared" si="1"/>
        <v>7</v>
      </c>
      <c r="N28" s="19">
        <v>6</v>
      </c>
      <c r="O28" s="19"/>
      <c r="P28" s="19">
        <v>1</v>
      </c>
      <c r="Q28" s="20">
        <f t="shared" si="5"/>
        <v>91.139240506329116</v>
      </c>
      <c r="R28" s="20">
        <f t="shared" si="6"/>
        <v>78.48101265822784</v>
      </c>
      <c r="S28" s="21"/>
    </row>
    <row r="29" spans="1:19" ht="17.25" customHeight="1" x14ac:dyDescent="0.2">
      <c r="A29" s="24" t="s">
        <v>35</v>
      </c>
      <c r="B29" s="25">
        <f t="shared" si="2"/>
        <v>8009</v>
      </c>
      <c r="C29" s="26">
        <f>SUM(C8:C28)</f>
        <v>32</v>
      </c>
      <c r="D29" s="26">
        <f>E29+F29</f>
        <v>7977</v>
      </c>
      <c r="E29" s="26">
        <f>G29+H29+M29</f>
        <v>7952</v>
      </c>
      <c r="F29" s="26">
        <f>SUM(F8:F28)</f>
        <v>25</v>
      </c>
      <c r="G29" s="26">
        <f>SUM(G8:G28)</f>
        <v>31</v>
      </c>
      <c r="H29" s="26">
        <f>I29+J29+K29+L29</f>
        <v>7328</v>
      </c>
      <c r="I29" s="26">
        <f>SUM(I8:I28)</f>
        <v>1045</v>
      </c>
      <c r="J29" s="26">
        <f>SUM(J8:J28)</f>
        <v>2070</v>
      </c>
      <c r="K29" s="26">
        <f>SUM(K8:K28)</f>
        <v>3376</v>
      </c>
      <c r="L29" s="26">
        <f>SUM(L8:L28)</f>
        <v>837</v>
      </c>
      <c r="M29" s="26">
        <f>N29+O29+P29</f>
        <v>593</v>
      </c>
      <c r="N29" s="26">
        <f>SUM(N8:N28)</f>
        <v>318</v>
      </c>
      <c r="O29" s="26">
        <f>SUM(O8:O28)</f>
        <v>117</v>
      </c>
      <c r="P29" s="26">
        <f>SUM(P8:P28)</f>
        <v>158</v>
      </c>
      <c r="Q29" s="27">
        <f t="shared" si="5"/>
        <v>91.864109314278551</v>
      </c>
      <c r="R29" s="27">
        <f t="shared" si="6"/>
        <v>39.049768083239314</v>
      </c>
      <c r="S29" s="22"/>
    </row>
    <row r="30" spans="1:19" ht="13.5" customHeight="1" x14ac:dyDescent="0.2">
      <c r="A30" s="24" t="s">
        <v>36</v>
      </c>
      <c r="B30" s="28"/>
      <c r="C30" s="28"/>
      <c r="D30" s="50">
        <f>D29/B29*100</f>
        <v>99.600449494318894</v>
      </c>
      <c r="E30" s="50">
        <f>(E29/D29)*100</f>
        <v>99.686598972044621</v>
      </c>
      <c r="F30" s="50">
        <f>(F29/D29)*100</f>
        <v>0.31340102795537172</v>
      </c>
      <c r="G30" s="50">
        <f>(G29/D29)*100</f>
        <v>0.38861727466466089</v>
      </c>
      <c r="H30" s="50">
        <f>(H29/D29)*100</f>
        <v>91.864109314278551</v>
      </c>
      <c r="I30" s="50">
        <f>(I29/D29)*100</f>
        <v>13.100162968534537</v>
      </c>
      <c r="J30" s="50">
        <f>(J29/D29)*100</f>
        <v>25.949605114704777</v>
      </c>
      <c r="K30" s="50">
        <f>(K29/D29)*100</f>
        <v>42.321674815093388</v>
      </c>
      <c r="L30" s="50">
        <f>L29/D29*100</f>
        <v>10.492666415945845</v>
      </c>
      <c r="M30" s="50">
        <f>(M29/D29)*100</f>
        <v>7.4338723831014173</v>
      </c>
      <c r="N30" s="50">
        <f>(N29/D29)*100</f>
        <v>3.9864610755923278</v>
      </c>
      <c r="O30" s="50">
        <f>(O29/D29)*100</f>
        <v>1.4667168108311395</v>
      </c>
      <c r="P30" s="50">
        <f>(P29/D29)*100</f>
        <v>1.9806944966779489</v>
      </c>
      <c r="Q30" s="51"/>
      <c r="R30" s="51"/>
      <c r="S30" s="21"/>
    </row>
    <row r="31" spans="1:19" x14ac:dyDescent="0.2">
      <c r="A31" s="40"/>
      <c r="B31" s="16"/>
      <c r="C31" s="16"/>
      <c r="D31" s="16"/>
      <c r="E31" s="16"/>
      <c r="F31" s="16"/>
      <c r="G31" s="16"/>
      <c r="H31" s="16"/>
      <c r="I31" s="16"/>
      <c r="J31" s="16"/>
      <c r="K31" s="52"/>
      <c r="L31" s="16"/>
      <c r="M31" s="16"/>
      <c r="N31" s="16"/>
      <c r="O31" s="16"/>
      <c r="P31" s="16"/>
      <c r="Q31" s="16"/>
      <c r="R31" s="16"/>
      <c r="S31" s="16"/>
    </row>
    <row r="32" spans="1:19" ht="15" customHeight="1" x14ac:dyDescent="0.2">
      <c r="A32" s="122" t="s">
        <v>62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</row>
    <row r="33" spans="1:19" x14ac:dyDescent="0.2">
      <c r="A33" s="4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x14ac:dyDescent="0.2">
      <c r="A34" s="4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x14ac:dyDescent="0.2">
      <c r="A35" s="4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ht="15.75" x14ac:dyDescent="0.2">
      <c r="A36" s="72"/>
      <c r="B36" s="134" t="s">
        <v>61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</row>
    <row r="37" spans="1:19" ht="15" customHeight="1" x14ac:dyDescent="0.2">
      <c r="A37" s="135" t="s">
        <v>59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</row>
    <row r="38" spans="1:19" ht="15.75" x14ac:dyDescent="0.25">
      <c r="A38" s="70"/>
      <c r="B38" s="71"/>
      <c r="C38" s="73"/>
      <c r="D38" s="73"/>
      <c r="E38" s="73"/>
      <c r="F38" s="73"/>
      <c r="G38" s="126" t="s">
        <v>37</v>
      </c>
      <c r="H38" s="133"/>
      <c r="I38" s="133"/>
      <c r="J38" s="133"/>
      <c r="K38" s="133"/>
      <c r="L38" s="133"/>
      <c r="M38" s="71"/>
      <c r="N38" s="71"/>
      <c r="O38" s="71"/>
      <c r="P38" s="71"/>
      <c r="Q38" s="71"/>
      <c r="R38" s="71"/>
      <c r="S38" s="71"/>
    </row>
    <row r="39" spans="1:19" ht="15.75" x14ac:dyDescent="0.25">
      <c r="A39" s="70"/>
      <c r="B39" s="71"/>
      <c r="C39" s="133" t="s">
        <v>38</v>
      </c>
      <c r="D39" s="133"/>
      <c r="E39" s="73"/>
      <c r="F39" s="74"/>
      <c r="G39" s="74"/>
      <c r="H39" s="74"/>
      <c r="I39" s="74"/>
      <c r="J39" s="74"/>
      <c r="K39" s="74"/>
      <c r="L39" s="74"/>
      <c r="M39" s="74"/>
      <c r="N39" s="133" t="s">
        <v>89</v>
      </c>
      <c r="O39" s="133"/>
      <c r="P39" s="133"/>
      <c r="Q39" s="133"/>
      <c r="R39" s="133"/>
      <c r="S39" s="133"/>
    </row>
    <row r="40" spans="1:19" ht="12" customHeight="1" x14ac:dyDescent="0.2">
      <c r="A40" s="123" t="s">
        <v>2</v>
      </c>
      <c r="B40" s="123" t="s">
        <v>3</v>
      </c>
      <c r="C40" s="123" t="s">
        <v>87</v>
      </c>
      <c r="D40" s="123" t="s">
        <v>5</v>
      </c>
      <c r="E40" s="123" t="s">
        <v>6</v>
      </c>
      <c r="F40" s="127" t="s">
        <v>7</v>
      </c>
      <c r="G40" s="128" t="s">
        <v>8</v>
      </c>
      <c r="H40" s="123" t="s">
        <v>9</v>
      </c>
      <c r="I40" s="123"/>
      <c r="J40" s="123"/>
      <c r="K40" s="123"/>
      <c r="L40" s="123"/>
      <c r="M40" s="130" t="s">
        <v>10</v>
      </c>
      <c r="N40" s="131"/>
      <c r="O40" s="131"/>
      <c r="P40" s="132"/>
      <c r="Q40" s="123" t="s">
        <v>11</v>
      </c>
      <c r="R40" s="123" t="s">
        <v>39</v>
      </c>
      <c r="S40" s="120" t="s">
        <v>13</v>
      </c>
    </row>
    <row r="41" spans="1:19" ht="76.5" x14ac:dyDescent="0.2">
      <c r="A41" s="123"/>
      <c r="B41" s="125"/>
      <c r="C41" s="123"/>
      <c r="D41" s="123"/>
      <c r="E41" s="123"/>
      <c r="F41" s="127"/>
      <c r="G41" s="129"/>
      <c r="H41" s="48" t="s">
        <v>14</v>
      </c>
      <c r="I41" s="48" t="s">
        <v>15</v>
      </c>
      <c r="J41" s="48" t="s">
        <v>16</v>
      </c>
      <c r="K41" s="48" t="s">
        <v>17</v>
      </c>
      <c r="L41" s="48" t="s">
        <v>18</v>
      </c>
      <c r="M41" s="48" t="s">
        <v>19</v>
      </c>
      <c r="N41" s="48" t="s">
        <v>20</v>
      </c>
      <c r="O41" s="48" t="s">
        <v>21</v>
      </c>
      <c r="P41" s="48" t="s">
        <v>22</v>
      </c>
      <c r="Q41" s="124"/>
      <c r="R41" s="125"/>
      <c r="S41" s="121"/>
    </row>
    <row r="42" spans="1:19" x14ac:dyDescent="0.2">
      <c r="A42" s="48">
        <v>1</v>
      </c>
      <c r="B42" s="17">
        <v>2</v>
      </c>
      <c r="C42" s="48">
        <v>3</v>
      </c>
      <c r="D42" s="48">
        <v>4</v>
      </c>
      <c r="E42" s="48">
        <v>5</v>
      </c>
      <c r="F42" s="48">
        <v>6</v>
      </c>
      <c r="G42" s="48">
        <v>7</v>
      </c>
      <c r="H42" s="48">
        <v>8</v>
      </c>
      <c r="I42" s="48">
        <v>9</v>
      </c>
      <c r="J42" s="48">
        <v>10</v>
      </c>
      <c r="K42" s="48">
        <v>11</v>
      </c>
      <c r="L42" s="48">
        <v>12</v>
      </c>
      <c r="M42" s="48">
        <v>13</v>
      </c>
      <c r="N42" s="48">
        <v>14</v>
      </c>
      <c r="O42" s="48">
        <v>15</v>
      </c>
      <c r="P42" s="48">
        <v>16</v>
      </c>
      <c r="Q42" s="48">
        <v>17</v>
      </c>
      <c r="R42" s="17">
        <v>18</v>
      </c>
      <c r="S42" s="49">
        <v>19</v>
      </c>
    </row>
    <row r="43" spans="1:19" ht="18" customHeight="1" x14ac:dyDescent="0.2">
      <c r="A43" s="41" t="s">
        <v>23</v>
      </c>
      <c r="B43" s="18">
        <f>C43+D43</f>
        <v>55</v>
      </c>
      <c r="C43" s="55">
        <v>1</v>
      </c>
      <c r="D43" s="18">
        <f>E43+F43</f>
        <v>54</v>
      </c>
      <c r="E43" s="18">
        <f>G43+H43+M43</f>
        <v>54</v>
      </c>
      <c r="F43" s="56"/>
      <c r="G43" s="56"/>
      <c r="H43" s="18">
        <f>SUM(I43:L43)</f>
        <v>52</v>
      </c>
      <c r="I43" s="56">
        <v>5</v>
      </c>
      <c r="J43" s="56">
        <v>15</v>
      </c>
      <c r="K43" s="56">
        <v>24</v>
      </c>
      <c r="L43" s="56">
        <v>8</v>
      </c>
      <c r="M43" s="18">
        <f>N43+O43+P43</f>
        <v>2</v>
      </c>
      <c r="N43" s="56">
        <v>1</v>
      </c>
      <c r="O43" s="56"/>
      <c r="P43" s="56">
        <v>1</v>
      </c>
      <c r="Q43" s="20">
        <f t="shared" ref="Q43:Q64" si="14">(H43/D43)*100</f>
        <v>96.296296296296291</v>
      </c>
      <c r="R43" s="20">
        <f t="shared" ref="R43:R64" si="15">((J43+I43)/D43)*100</f>
        <v>37.037037037037038</v>
      </c>
      <c r="S43" s="21"/>
    </row>
    <row r="44" spans="1:19" ht="18" customHeight="1" x14ac:dyDescent="0.2">
      <c r="A44" s="42" t="s">
        <v>24</v>
      </c>
      <c r="B44" s="18">
        <f t="shared" ref="B44:B64" si="16">C44+D44</f>
        <v>45</v>
      </c>
      <c r="C44" s="19"/>
      <c r="D44" s="18">
        <f t="shared" ref="D44:D63" si="17">E44+F44</f>
        <v>45</v>
      </c>
      <c r="E44" s="18">
        <f t="shared" ref="E44:E63" si="18">G44+H44+M44</f>
        <v>45</v>
      </c>
      <c r="F44" s="19"/>
      <c r="G44" s="19"/>
      <c r="H44" s="18">
        <f>SUM(I44:L44)</f>
        <v>42</v>
      </c>
      <c r="I44" s="19">
        <v>5</v>
      </c>
      <c r="J44" s="19">
        <v>9</v>
      </c>
      <c r="K44" s="19">
        <v>25</v>
      </c>
      <c r="L44" s="19">
        <v>3</v>
      </c>
      <c r="M44" s="18">
        <f t="shared" ref="M44:M63" si="19">N44+O44+P44</f>
        <v>3</v>
      </c>
      <c r="N44" s="19">
        <v>3</v>
      </c>
      <c r="O44" s="19"/>
      <c r="P44" s="19"/>
      <c r="Q44" s="20">
        <f t="shared" si="14"/>
        <v>93.333333333333329</v>
      </c>
      <c r="R44" s="20">
        <f t="shared" si="15"/>
        <v>31.111111111111111</v>
      </c>
      <c r="S44" s="21"/>
    </row>
    <row r="45" spans="1:19" ht="18" customHeight="1" x14ac:dyDescent="0.2">
      <c r="A45" s="42" t="s">
        <v>51</v>
      </c>
      <c r="B45" s="18">
        <f t="shared" si="16"/>
        <v>55</v>
      </c>
      <c r="C45" s="19"/>
      <c r="D45" s="18">
        <f>E45+F45</f>
        <v>55</v>
      </c>
      <c r="E45" s="18">
        <f>G45+H45+M45</f>
        <v>55</v>
      </c>
      <c r="F45" s="19"/>
      <c r="G45" s="19"/>
      <c r="H45" s="18">
        <f>I45+J45+K45+L45</f>
        <v>51</v>
      </c>
      <c r="I45" s="19">
        <v>2</v>
      </c>
      <c r="J45" s="19">
        <v>8</v>
      </c>
      <c r="K45" s="19">
        <v>41</v>
      </c>
      <c r="L45" s="19"/>
      <c r="M45" s="18">
        <f t="shared" si="19"/>
        <v>4</v>
      </c>
      <c r="N45" s="19">
        <v>3</v>
      </c>
      <c r="O45" s="19">
        <v>1</v>
      </c>
      <c r="P45" s="19"/>
      <c r="Q45" s="20">
        <f t="shared" si="14"/>
        <v>92.72727272727272</v>
      </c>
      <c r="R45" s="20">
        <f t="shared" si="15"/>
        <v>18.181818181818183</v>
      </c>
      <c r="S45" s="21"/>
    </row>
    <row r="46" spans="1:19" ht="18" customHeight="1" x14ac:dyDescent="0.2">
      <c r="A46" s="42" t="s">
        <v>75</v>
      </c>
      <c r="B46" s="18">
        <f t="shared" si="16"/>
        <v>82</v>
      </c>
      <c r="C46" s="19"/>
      <c r="D46" s="18">
        <f t="shared" si="17"/>
        <v>82</v>
      </c>
      <c r="E46" s="18">
        <f t="shared" si="18"/>
        <v>82</v>
      </c>
      <c r="F46" s="19"/>
      <c r="G46" s="19"/>
      <c r="H46" s="18">
        <f t="shared" ref="H46:H63" si="20">SUM(I46:L46)</f>
        <v>81</v>
      </c>
      <c r="I46" s="19">
        <v>3</v>
      </c>
      <c r="J46" s="19">
        <v>16</v>
      </c>
      <c r="K46" s="19">
        <v>58</v>
      </c>
      <c r="L46" s="19">
        <v>4</v>
      </c>
      <c r="M46" s="18">
        <f t="shared" si="19"/>
        <v>1</v>
      </c>
      <c r="N46" s="19"/>
      <c r="O46" s="19">
        <v>1</v>
      </c>
      <c r="P46" s="19"/>
      <c r="Q46" s="20">
        <f t="shared" si="14"/>
        <v>98.780487804878049</v>
      </c>
      <c r="R46" s="20">
        <f t="shared" si="15"/>
        <v>23.170731707317074</v>
      </c>
      <c r="S46" s="21"/>
    </row>
    <row r="47" spans="1:19" ht="18" customHeight="1" x14ac:dyDescent="0.2">
      <c r="A47" s="42" t="s">
        <v>25</v>
      </c>
      <c r="B47" s="18">
        <f t="shared" si="16"/>
        <v>87</v>
      </c>
      <c r="C47" s="19"/>
      <c r="D47" s="18">
        <f t="shared" si="17"/>
        <v>87</v>
      </c>
      <c r="E47" s="18">
        <f t="shared" si="18"/>
        <v>87</v>
      </c>
      <c r="F47" s="19"/>
      <c r="G47" s="19"/>
      <c r="H47" s="18">
        <f t="shared" si="20"/>
        <v>85</v>
      </c>
      <c r="I47" s="19">
        <v>2</v>
      </c>
      <c r="J47" s="19">
        <v>20</v>
      </c>
      <c r="K47" s="19">
        <v>40</v>
      </c>
      <c r="L47" s="19">
        <v>23</v>
      </c>
      <c r="M47" s="18">
        <f t="shared" si="19"/>
        <v>2</v>
      </c>
      <c r="N47" s="19"/>
      <c r="O47" s="19"/>
      <c r="P47" s="19">
        <v>2</v>
      </c>
      <c r="Q47" s="20">
        <f t="shared" si="14"/>
        <v>97.701149425287355</v>
      </c>
      <c r="R47" s="20">
        <f t="shared" si="15"/>
        <v>25.287356321839084</v>
      </c>
      <c r="S47" s="21"/>
    </row>
    <row r="48" spans="1:19" ht="18" customHeight="1" x14ac:dyDescent="0.2">
      <c r="A48" s="42" t="s">
        <v>50</v>
      </c>
      <c r="B48" s="18">
        <f t="shared" si="16"/>
        <v>95</v>
      </c>
      <c r="C48" s="19"/>
      <c r="D48" s="18">
        <f t="shared" si="17"/>
        <v>95</v>
      </c>
      <c r="E48" s="18">
        <f t="shared" si="18"/>
        <v>95</v>
      </c>
      <c r="F48" s="19"/>
      <c r="G48" s="19"/>
      <c r="H48" s="18">
        <f t="shared" si="20"/>
        <v>93</v>
      </c>
      <c r="I48" s="19">
        <v>5</v>
      </c>
      <c r="J48" s="19">
        <v>29</v>
      </c>
      <c r="K48" s="19">
        <v>43</v>
      </c>
      <c r="L48" s="19">
        <v>16</v>
      </c>
      <c r="M48" s="18">
        <f t="shared" si="19"/>
        <v>2</v>
      </c>
      <c r="N48" s="19">
        <v>2</v>
      </c>
      <c r="O48" s="19"/>
      <c r="P48" s="19"/>
      <c r="Q48" s="20">
        <f t="shared" si="14"/>
        <v>97.894736842105274</v>
      </c>
      <c r="R48" s="20">
        <f t="shared" si="15"/>
        <v>35.789473684210527</v>
      </c>
      <c r="S48" s="21"/>
    </row>
    <row r="49" spans="1:19" ht="18" customHeight="1" x14ac:dyDescent="0.2">
      <c r="A49" s="42" t="s">
        <v>26</v>
      </c>
      <c r="B49" s="18">
        <f t="shared" si="16"/>
        <v>72</v>
      </c>
      <c r="C49" s="19"/>
      <c r="D49" s="18">
        <f t="shared" si="17"/>
        <v>72</v>
      </c>
      <c r="E49" s="18">
        <f t="shared" si="18"/>
        <v>72</v>
      </c>
      <c r="F49" s="19"/>
      <c r="G49" s="19"/>
      <c r="H49" s="18">
        <f t="shared" si="20"/>
        <v>66</v>
      </c>
      <c r="I49" s="19"/>
      <c r="J49" s="19">
        <v>6</v>
      </c>
      <c r="K49" s="19">
        <v>50</v>
      </c>
      <c r="L49" s="19">
        <v>10</v>
      </c>
      <c r="M49" s="18">
        <f t="shared" si="19"/>
        <v>6</v>
      </c>
      <c r="N49" s="19"/>
      <c r="O49" s="19">
        <v>1</v>
      </c>
      <c r="P49" s="19">
        <v>5</v>
      </c>
      <c r="Q49" s="20">
        <f t="shared" si="14"/>
        <v>91.666666666666657</v>
      </c>
      <c r="R49" s="20">
        <f t="shared" si="15"/>
        <v>8.3333333333333321</v>
      </c>
      <c r="S49" s="21"/>
    </row>
    <row r="50" spans="1:19" ht="18" customHeight="1" x14ac:dyDescent="0.2">
      <c r="A50" s="42" t="s">
        <v>72</v>
      </c>
      <c r="B50" s="18">
        <f t="shared" si="16"/>
        <v>92</v>
      </c>
      <c r="C50" s="19"/>
      <c r="D50" s="18">
        <f t="shared" si="17"/>
        <v>92</v>
      </c>
      <c r="E50" s="18">
        <f t="shared" si="18"/>
        <v>91</v>
      </c>
      <c r="F50" s="19">
        <v>1</v>
      </c>
      <c r="G50" s="19"/>
      <c r="H50" s="18">
        <f t="shared" si="20"/>
        <v>90</v>
      </c>
      <c r="I50" s="19">
        <v>9</v>
      </c>
      <c r="J50" s="19">
        <v>32</v>
      </c>
      <c r="K50" s="19">
        <v>28</v>
      </c>
      <c r="L50" s="19">
        <v>21</v>
      </c>
      <c r="M50" s="18">
        <f t="shared" si="19"/>
        <v>1</v>
      </c>
      <c r="N50" s="19">
        <v>1</v>
      </c>
      <c r="O50" s="19"/>
      <c r="P50" s="19"/>
      <c r="Q50" s="20">
        <f t="shared" si="14"/>
        <v>97.826086956521735</v>
      </c>
      <c r="R50" s="20">
        <f t="shared" si="15"/>
        <v>44.565217391304344</v>
      </c>
      <c r="S50" s="21"/>
    </row>
    <row r="51" spans="1:19" ht="18" customHeight="1" x14ac:dyDescent="0.2">
      <c r="A51" s="42" t="s">
        <v>27</v>
      </c>
      <c r="B51" s="18">
        <f t="shared" si="16"/>
        <v>43</v>
      </c>
      <c r="C51" s="19"/>
      <c r="D51" s="18">
        <f t="shared" si="17"/>
        <v>43</v>
      </c>
      <c r="E51" s="18">
        <f t="shared" si="18"/>
        <v>43</v>
      </c>
      <c r="F51" s="19"/>
      <c r="G51" s="19"/>
      <c r="H51" s="18">
        <f t="shared" si="20"/>
        <v>43</v>
      </c>
      <c r="I51" s="19">
        <v>4</v>
      </c>
      <c r="J51" s="19">
        <v>10</v>
      </c>
      <c r="K51" s="19">
        <v>26</v>
      </c>
      <c r="L51" s="19">
        <v>3</v>
      </c>
      <c r="M51" s="18">
        <f t="shared" si="19"/>
        <v>0</v>
      </c>
      <c r="N51" s="19"/>
      <c r="O51" s="19"/>
      <c r="P51" s="19"/>
      <c r="Q51" s="20">
        <f t="shared" si="14"/>
        <v>100</v>
      </c>
      <c r="R51" s="20">
        <f t="shared" si="15"/>
        <v>32.558139534883722</v>
      </c>
      <c r="S51" s="21"/>
    </row>
    <row r="52" spans="1:19" ht="18" customHeight="1" x14ac:dyDescent="0.2">
      <c r="A52" s="42" t="s">
        <v>28</v>
      </c>
      <c r="B52" s="18">
        <f t="shared" si="16"/>
        <v>255</v>
      </c>
      <c r="C52" s="19"/>
      <c r="D52" s="18">
        <f t="shared" si="17"/>
        <v>255</v>
      </c>
      <c r="E52" s="18">
        <f t="shared" si="18"/>
        <v>255</v>
      </c>
      <c r="F52" s="19"/>
      <c r="G52" s="19"/>
      <c r="H52" s="18">
        <f t="shared" si="20"/>
        <v>244</v>
      </c>
      <c r="I52" s="19">
        <v>48</v>
      </c>
      <c r="J52" s="19">
        <v>71</v>
      </c>
      <c r="K52" s="19">
        <v>105</v>
      </c>
      <c r="L52" s="19">
        <v>20</v>
      </c>
      <c r="M52" s="18">
        <f t="shared" si="19"/>
        <v>11</v>
      </c>
      <c r="N52" s="19">
        <v>7</v>
      </c>
      <c r="O52" s="19"/>
      <c r="P52" s="19">
        <v>4</v>
      </c>
      <c r="Q52" s="20">
        <f t="shared" si="14"/>
        <v>95.686274509803923</v>
      </c>
      <c r="R52" s="20">
        <f t="shared" si="15"/>
        <v>46.666666666666664</v>
      </c>
      <c r="S52" s="21"/>
    </row>
    <row r="53" spans="1:19" ht="18" customHeight="1" x14ac:dyDescent="0.2">
      <c r="A53" s="42" t="s">
        <v>70</v>
      </c>
      <c r="B53" s="18">
        <f t="shared" si="16"/>
        <v>241</v>
      </c>
      <c r="C53" s="19"/>
      <c r="D53" s="18">
        <f t="shared" si="17"/>
        <v>241</v>
      </c>
      <c r="E53" s="18">
        <f t="shared" si="18"/>
        <v>241</v>
      </c>
      <c r="F53" s="19"/>
      <c r="G53" s="19">
        <v>12</v>
      </c>
      <c r="H53" s="18">
        <f t="shared" si="20"/>
        <v>204</v>
      </c>
      <c r="I53" s="19"/>
      <c r="J53" s="19">
        <v>11</v>
      </c>
      <c r="K53" s="19">
        <v>154</v>
      </c>
      <c r="L53" s="19">
        <v>39</v>
      </c>
      <c r="M53" s="18">
        <f t="shared" si="19"/>
        <v>25</v>
      </c>
      <c r="N53" s="19">
        <v>25</v>
      </c>
      <c r="O53" s="19"/>
      <c r="P53" s="19"/>
      <c r="Q53" s="20">
        <f t="shared" si="14"/>
        <v>84.647302904564313</v>
      </c>
      <c r="R53" s="20">
        <f t="shared" si="15"/>
        <v>4.5643153526970952</v>
      </c>
      <c r="S53" s="21"/>
    </row>
    <row r="54" spans="1:19" ht="27.75" customHeight="1" x14ac:dyDescent="0.2">
      <c r="A54" s="42" t="s">
        <v>73</v>
      </c>
      <c r="B54" s="18">
        <f t="shared" si="16"/>
        <v>67</v>
      </c>
      <c r="C54" s="19">
        <v>1</v>
      </c>
      <c r="D54" s="18">
        <f t="shared" ref="D54" si="21">E54+F54</f>
        <v>66</v>
      </c>
      <c r="E54" s="18">
        <f t="shared" ref="E54" si="22">G54+H54+M54</f>
        <v>66</v>
      </c>
      <c r="F54" s="19"/>
      <c r="G54" s="19"/>
      <c r="H54" s="18">
        <f t="shared" si="20"/>
        <v>45</v>
      </c>
      <c r="I54" s="19">
        <v>4</v>
      </c>
      <c r="J54" s="19">
        <v>13</v>
      </c>
      <c r="K54" s="19">
        <v>27</v>
      </c>
      <c r="L54" s="19">
        <v>1</v>
      </c>
      <c r="M54" s="18">
        <f t="shared" si="19"/>
        <v>21</v>
      </c>
      <c r="N54" s="19">
        <v>11</v>
      </c>
      <c r="O54" s="19">
        <v>6</v>
      </c>
      <c r="P54" s="19">
        <v>4</v>
      </c>
      <c r="Q54" s="20">
        <f t="shared" ref="Q54" si="23">(H54/D54)*100</f>
        <v>68.181818181818173</v>
      </c>
      <c r="R54" s="20">
        <f t="shared" ref="R54" si="24">((J54+I54)/D54)*100</f>
        <v>25.757575757575758</v>
      </c>
      <c r="S54" s="21"/>
    </row>
    <row r="55" spans="1:19" ht="18" customHeight="1" x14ac:dyDescent="0.2">
      <c r="A55" s="42" t="s">
        <v>29</v>
      </c>
      <c r="B55" s="18">
        <f t="shared" si="16"/>
        <v>91</v>
      </c>
      <c r="C55" s="19"/>
      <c r="D55" s="18">
        <f t="shared" si="17"/>
        <v>91</v>
      </c>
      <c r="E55" s="18">
        <f t="shared" si="18"/>
        <v>91</v>
      </c>
      <c r="F55" s="19"/>
      <c r="G55" s="19"/>
      <c r="H55" s="18">
        <f t="shared" si="20"/>
        <v>78</v>
      </c>
      <c r="I55" s="19">
        <v>3</v>
      </c>
      <c r="J55" s="19">
        <v>7</v>
      </c>
      <c r="K55" s="19">
        <v>57</v>
      </c>
      <c r="L55" s="19">
        <v>11</v>
      </c>
      <c r="M55" s="18">
        <f t="shared" si="19"/>
        <v>13</v>
      </c>
      <c r="N55" s="19">
        <v>7</v>
      </c>
      <c r="O55" s="19">
        <v>6</v>
      </c>
      <c r="P55" s="19"/>
      <c r="Q55" s="20">
        <f t="shared" si="14"/>
        <v>85.714285714285708</v>
      </c>
      <c r="R55" s="20">
        <f t="shared" si="15"/>
        <v>10.989010989010989</v>
      </c>
      <c r="S55" s="21"/>
    </row>
    <row r="56" spans="1:19" ht="18" customHeight="1" x14ac:dyDescent="0.2">
      <c r="A56" s="42" t="s">
        <v>30</v>
      </c>
      <c r="B56" s="18">
        <f t="shared" si="16"/>
        <v>54</v>
      </c>
      <c r="C56" s="19"/>
      <c r="D56" s="18">
        <f t="shared" si="17"/>
        <v>54</v>
      </c>
      <c r="E56" s="18">
        <f t="shared" si="18"/>
        <v>54</v>
      </c>
      <c r="F56" s="19"/>
      <c r="G56" s="19"/>
      <c r="H56" s="18">
        <f t="shared" si="20"/>
        <v>54</v>
      </c>
      <c r="I56" s="19">
        <v>6</v>
      </c>
      <c r="J56" s="19">
        <v>12</v>
      </c>
      <c r="K56" s="19">
        <v>27</v>
      </c>
      <c r="L56" s="19">
        <v>9</v>
      </c>
      <c r="M56" s="18">
        <f t="shared" si="19"/>
        <v>0</v>
      </c>
      <c r="N56" s="19"/>
      <c r="O56" s="19"/>
      <c r="P56" s="19"/>
      <c r="Q56" s="20">
        <f t="shared" si="14"/>
        <v>100</v>
      </c>
      <c r="R56" s="20">
        <f t="shared" si="15"/>
        <v>33.333333333333329</v>
      </c>
      <c r="S56" s="21"/>
    </row>
    <row r="57" spans="1:19" ht="24.75" customHeight="1" x14ac:dyDescent="0.2">
      <c r="A57" s="42" t="s">
        <v>31</v>
      </c>
      <c r="B57" s="18">
        <f t="shared" si="16"/>
        <v>50</v>
      </c>
      <c r="C57" s="19"/>
      <c r="D57" s="18">
        <f t="shared" si="17"/>
        <v>50</v>
      </c>
      <c r="E57" s="18">
        <f t="shared" si="18"/>
        <v>50</v>
      </c>
      <c r="F57" s="19"/>
      <c r="G57" s="19"/>
      <c r="H57" s="18">
        <f t="shared" si="20"/>
        <v>47</v>
      </c>
      <c r="I57" s="19">
        <v>1</v>
      </c>
      <c r="J57" s="19">
        <v>13</v>
      </c>
      <c r="K57" s="19">
        <v>29</v>
      </c>
      <c r="L57" s="19">
        <v>4</v>
      </c>
      <c r="M57" s="18">
        <f t="shared" si="19"/>
        <v>3</v>
      </c>
      <c r="N57" s="19">
        <v>2</v>
      </c>
      <c r="O57" s="19"/>
      <c r="P57" s="19">
        <v>1</v>
      </c>
      <c r="Q57" s="20">
        <f t="shared" si="14"/>
        <v>94</v>
      </c>
      <c r="R57" s="20">
        <f t="shared" si="15"/>
        <v>28.000000000000004</v>
      </c>
      <c r="S57" s="21"/>
    </row>
    <row r="58" spans="1:19" ht="25.5" customHeight="1" x14ac:dyDescent="0.2">
      <c r="A58" s="42" t="s">
        <v>71</v>
      </c>
      <c r="B58" s="18">
        <f t="shared" si="16"/>
        <v>29</v>
      </c>
      <c r="C58" s="19"/>
      <c r="D58" s="18">
        <f t="shared" si="17"/>
        <v>29</v>
      </c>
      <c r="E58" s="18">
        <f t="shared" si="18"/>
        <v>29</v>
      </c>
      <c r="F58" s="19"/>
      <c r="G58" s="19"/>
      <c r="H58" s="18">
        <f t="shared" si="20"/>
        <v>23</v>
      </c>
      <c r="I58" s="19"/>
      <c r="J58" s="19">
        <v>11</v>
      </c>
      <c r="K58" s="19">
        <v>12</v>
      </c>
      <c r="L58" s="19"/>
      <c r="M58" s="18">
        <f t="shared" si="19"/>
        <v>6</v>
      </c>
      <c r="N58" s="19">
        <v>3</v>
      </c>
      <c r="O58" s="19">
        <v>1</v>
      </c>
      <c r="P58" s="19">
        <v>2</v>
      </c>
      <c r="Q58" s="20">
        <f t="shared" si="14"/>
        <v>79.310344827586206</v>
      </c>
      <c r="R58" s="20">
        <f t="shared" si="15"/>
        <v>37.931034482758619</v>
      </c>
      <c r="S58" s="21"/>
    </row>
    <row r="59" spans="1:19" ht="18" customHeight="1" x14ac:dyDescent="0.2">
      <c r="A59" s="42" t="s">
        <v>32</v>
      </c>
      <c r="B59" s="18">
        <f t="shared" si="16"/>
        <v>36</v>
      </c>
      <c r="C59" s="19"/>
      <c r="D59" s="18">
        <f t="shared" si="17"/>
        <v>36</v>
      </c>
      <c r="E59" s="18">
        <f t="shared" si="18"/>
        <v>36</v>
      </c>
      <c r="F59" s="19"/>
      <c r="G59" s="19"/>
      <c r="H59" s="18">
        <f t="shared" si="20"/>
        <v>34</v>
      </c>
      <c r="I59" s="19">
        <v>3</v>
      </c>
      <c r="J59" s="19">
        <v>10</v>
      </c>
      <c r="K59" s="19">
        <v>18</v>
      </c>
      <c r="L59" s="19">
        <v>3</v>
      </c>
      <c r="M59" s="18">
        <f t="shared" si="19"/>
        <v>2</v>
      </c>
      <c r="N59" s="19"/>
      <c r="O59" s="19">
        <v>2</v>
      </c>
      <c r="P59" s="19"/>
      <c r="Q59" s="20">
        <f t="shared" si="14"/>
        <v>94.444444444444443</v>
      </c>
      <c r="R59" s="20">
        <f t="shared" si="15"/>
        <v>36.111111111111107</v>
      </c>
      <c r="S59" s="21"/>
    </row>
    <row r="60" spans="1:19" ht="18" customHeight="1" x14ac:dyDescent="0.2">
      <c r="A60" s="42" t="s">
        <v>33</v>
      </c>
      <c r="B60" s="18">
        <f t="shared" si="16"/>
        <v>90</v>
      </c>
      <c r="C60" s="19"/>
      <c r="D60" s="18">
        <f t="shared" si="17"/>
        <v>90</v>
      </c>
      <c r="E60" s="18">
        <f t="shared" si="18"/>
        <v>90</v>
      </c>
      <c r="F60" s="19"/>
      <c r="G60" s="19"/>
      <c r="H60" s="18">
        <f t="shared" si="20"/>
        <v>59</v>
      </c>
      <c r="I60" s="19">
        <v>4</v>
      </c>
      <c r="J60" s="19">
        <v>20</v>
      </c>
      <c r="K60" s="19">
        <v>34</v>
      </c>
      <c r="L60" s="19">
        <v>1</v>
      </c>
      <c r="M60" s="18">
        <f t="shared" si="19"/>
        <v>31</v>
      </c>
      <c r="N60" s="19">
        <v>13</v>
      </c>
      <c r="O60" s="19">
        <v>6</v>
      </c>
      <c r="P60" s="19">
        <v>12</v>
      </c>
      <c r="Q60" s="20">
        <f t="shared" si="14"/>
        <v>65.555555555555557</v>
      </c>
      <c r="R60" s="20">
        <f t="shared" si="15"/>
        <v>26.666666666666668</v>
      </c>
      <c r="S60" s="21"/>
    </row>
    <row r="61" spans="1:19" ht="18" customHeight="1" x14ac:dyDescent="0.2">
      <c r="A61" s="42" t="s">
        <v>34</v>
      </c>
      <c r="B61" s="18">
        <f t="shared" si="16"/>
        <v>40</v>
      </c>
      <c r="C61" s="19"/>
      <c r="D61" s="18">
        <f t="shared" si="17"/>
        <v>40</v>
      </c>
      <c r="E61" s="18">
        <f t="shared" si="18"/>
        <v>40</v>
      </c>
      <c r="F61" s="19"/>
      <c r="G61" s="19">
        <v>1</v>
      </c>
      <c r="H61" s="18">
        <f t="shared" si="20"/>
        <v>39</v>
      </c>
      <c r="I61" s="19"/>
      <c r="J61" s="19">
        <v>12</v>
      </c>
      <c r="K61" s="19">
        <v>19</v>
      </c>
      <c r="L61" s="19">
        <v>8</v>
      </c>
      <c r="M61" s="18">
        <f t="shared" si="19"/>
        <v>0</v>
      </c>
      <c r="N61" s="19"/>
      <c r="O61" s="19"/>
      <c r="P61" s="19"/>
      <c r="Q61" s="20">
        <f t="shared" si="14"/>
        <v>97.5</v>
      </c>
      <c r="R61" s="20">
        <f t="shared" si="15"/>
        <v>30</v>
      </c>
      <c r="S61" s="21"/>
    </row>
    <row r="62" spans="1:19" ht="18" customHeight="1" x14ac:dyDescent="0.2">
      <c r="A62" s="42" t="s">
        <v>57</v>
      </c>
      <c r="B62" s="18">
        <f t="shared" si="16"/>
        <v>139</v>
      </c>
      <c r="C62" s="19"/>
      <c r="D62" s="18">
        <f t="shared" si="17"/>
        <v>139</v>
      </c>
      <c r="E62" s="18">
        <f t="shared" si="18"/>
        <v>139</v>
      </c>
      <c r="F62" s="19"/>
      <c r="G62" s="19">
        <v>2</v>
      </c>
      <c r="H62" s="18">
        <f t="shared" si="20"/>
        <v>121</v>
      </c>
      <c r="I62" s="19">
        <v>12</v>
      </c>
      <c r="J62" s="19">
        <v>31</v>
      </c>
      <c r="K62" s="19">
        <v>67</v>
      </c>
      <c r="L62" s="19">
        <v>11</v>
      </c>
      <c r="M62" s="18">
        <f t="shared" si="19"/>
        <v>16</v>
      </c>
      <c r="N62" s="19">
        <v>11</v>
      </c>
      <c r="O62" s="19">
        <v>2</v>
      </c>
      <c r="P62" s="19">
        <v>3</v>
      </c>
      <c r="Q62" s="20">
        <f t="shared" si="14"/>
        <v>87.050359712230218</v>
      </c>
      <c r="R62" s="20">
        <f t="shared" si="15"/>
        <v>30.935251798561154</v>
      </c>
      <c r="S62" s="21"/>
    </row>
    <row r="63" spans="1:19" ht="18" customHeight="1" x14ac:dyDescent="0.2">
      <c r="A63" s="42" t="s">
        <v>74</v>
      </c>
      <c r="B63" s="18">
        <f t="shared" si="16"/>
        <v>7</v>
      </c>
      <c r="C63" s="19"/>
      <c r="D63" s="18">
        <f t="shared" si="17"/>
        <v>7</v>
      </c>
      <c r="E63" s="18">
        <f t="shared" si="18"/>
        <v>7</v>
      </c>
      <c r="F63" s="19"/>
      <c r="G63" s="19"/>
      <c r="H63" s="18">
        <f t="shared" si="20"/>
        <v>7</v>
      </c>
      <c r="I63" s="19">
        <v>1</v>
      </c>
      <c r="J63" s="19">
        <v>4</v>
      </c>
      <c r="K63" s="19">
        <v>2</v>
      </c>
      <c r="L63" s="19"/>
      <c r="M63" s="18">
        <f t="shared" si="19"/>
        <v>0</v>
      </c>
      <c r="N63" s="19"/>
      <c r="O63" s="19"/>
      <c r="P63" s="19"/>
      <c r="Q63" s="20">
        <f t="shared" si="14"/>
        <v>100</v>
      </c>
      <c r="R63" s="20">
        <f t="shared" si="15"/>
        <v>71.428571428571431</v>
      </c>
      <c r="S63" s="21"/>
    </row>
    <row r="64" spans="1:19" ht="18" customHeight="1" x14ac:dyDescent="0.2">
      <c r="A64" s="24" t="s">
        <v>35</v>
      </c>
      <c r="B64" s="25">
        <f t="shared" si="16"/>
        <v>1725</v>
      </c>
      <c r="C64" s="26">
        <f>SUM(C43:C63)</f>
        <v>2</v>
      </c>
      <c r="D64" s="26">
        <f>E64+F64</f>
        <v>1723</v>
      </c>
      <c r="E64" s="26">
        <f>G64+H64+M64</f>
        <v>1722</v>
      </c>
      <c r="F64" s="26">
        <f>SUM(F43:F63)</f>
        <v>1</v>
      </c>
      <c r="G64" s="26">
        <f>SUM(G43:G63)</f>
        <v>15</v>
      </c>
      <c r="H64" s="26">
        <f>I64+J64+K64+L64</f>
        <v>1558</v>
      </c>
      <c r="I64" s="26">
        <f>SUM(I43:I63)</f>
        <v>117</v>
      </c>
      <c r="J64" s="26">
        <f>SUM(J43:J63)</f>
        <v>360</v>
      </c>
      <c r="K64" s="26">
        <f>SUM(K43:K63)</f>
        <v>886</v>
      </c>
      <c r="L64" s="26">
        <f>SUM(L43:L63)</f>
        <v>195</v>
      </c>
      <c r="M64" s="26">
        <f>N64+O64+P64</f>
        <v>149</v>
      </c>
      <c r="N64" s="26">
        <f>SUM(N43:N63)</f>
        <v>89</v>
      </c>
      <c r="O64" s="26">
        <f>SUM(O43:O63)</f>
        <v>26</v>
      </c>
      <c r="P64" s="26">
        <f>SUM(P43:P63)</f>
        <v>34</v>
      </c>
      <c r="Q64" s="27">
        <f t="shared" si="14"/>
        <v>90.423679628554837</v>
      </c>
      <c r="R64" s="27">
        <f t="shared" si="15"/>
        <v>27.684271619268721</v>
      </c>
      <c r="S64" s="23"/>
    </row>
    <row r="65" spans="1:19" ht="15" customHeight="1" x14ac:dyDescent="0.2">
      <c r="A65" s="24" t="s">
        <v>36</v>
      </c>
      <c r="B65" s="57"/>
      <c r="C65" s="57"/>
      <c r="D65" s="50">
        <f>(D64/B64)*100</f>
        <v>99.884057971014499</v>
      </c>
      <c r="E65" s="50">
        <f>(E64/D64)*100</f>
        <v>99.941961694718515</v>
      </c>
      <c r="F65" s="50">
        <f>(F64/D64)*100</f>
        <v>5.8038305281485777E-2</v>
      </c>
      <c r="G65" s="50">
        <f>(G64/D64)*100</f>
        <v>0.87057457922228665</v>
      </c>
      <c r="H65" s="50">
        <f>(H64/D64)*100</f>
        <v>90.423679628554837</v>
      </c>
      <c r="I65" s="50">
        <f>(I64/D64)*100</f>
        <v>6.7904817179338366</v>
      </c>
      <c r="J65" s="50">
        <f>(J64/D64)*100</f>
        <v>20.89378990133488</v>
      </c>
      <c r="K65" s="50">
        <f>(K64/D64)*100</f>
        <v>51.421938479396402</v>
      </c>
      <c r="L65" s="50">
        <f>(L64/D64)*100</f>
        <v>11.317469529889728</v>
      </c>
      <c r="M65" s="50">
        <f>(M64/D64)*100</f>
        <v>8.6477074869413819</v>
      </c>
      <c r="N65" s="50">
        <f>(N64/D64)*100</f>
        <v>5.1654091700522349</v>
      </c>
      <c r="O65" s="50">
        <f>(O64/D64)*100</f>
        <v>1.5089959373186304</v>
      </c>
      <c r="P65" s="50">
        <f>(P64/D64)*100</f>
        <v>1.9733023795705165</v>
      </c>
      <c r="Q65" s="58"/>
      <c r="R65" s="58"/>
      <c r="S65" s="21"/>
    </row>
    <row r="66" spans="1:19" ht="15" customHeight="1" x14ac:dyDescent="0.2">
      <c r="A66" s="59"/>
      <c r="B66" s="60"/>
      <c r="C66" s="60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2"/>
      <c r="R66" s="63"/>
      <c r="S66" s="64"/>
    </row>
    <row r="67" spans="1:19" ht="14.25" customHeight="1" x14ac:dyDescent="0.2">
      <c r="A67" s="122" t="s">
        <v>62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</row>
    <row r="68" spans="1:19" x14ac:dyDescent="0.2">
      <c r="A68" s="4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69" spans="1:19" ht="15.75" x14ac:dyDescent="0.2">
      <c r="A69" s="72"/>
      <c r="B69" s="134" t="s">
        <v>61</v>
      </c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</row>
    <row r="70" spans="1:19" ht="15" customHeight="1" x14ac:dyDescent="0.2">
      <c r="A70" s="135" t="s">
        <v>60</v>
      </c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</row>
    <row r="71" spans="1:19" ht="15.75" x14ac:dyDescent="0.25">
      <c r="A71" s="70"/>
      <c r="B71" s="71"/>
      <c r="C71" s="73"/>
      <c r="D71" s="73"/>
      <c r="E71" s="73"/>
      <c r="F71" s="73"/>
      <c r="G71" s="126" t="s">
        <v>40</v>
      </c>
      <c r="H71" s="133"/>
      <c r="I71" s="133"/>
      <c r="J71" s="133"/>
      <c r="K71" s="133"/>
      <c r="L71" s="133"/>
      <c r="M71" s="71"/>
      <c r="N71" s="71"/>
      <c r="O71" s="71"/>
      <c r="P71" s="71"/>
      <c r="Q71" s="71"/>
      <c r="R71" s="71"/>
      <c r="S71" s="71"/>
    </row>
    <row r="72" spans="1:19" ht="15.75" x14ac:dyDescent="0.25">
      <c r="A72" s="70"/>
      <c r="B72" s="71"/>
      <c r="C72" s="133" t="s">
        <v>41</v>
      </c>
      <c r="D72" s="133"/>
      <c r="E72" s="73"/>
      <c r="F72" s="133"/>
      <c r="G72" s="133"/>
      <c r="H72" s="133"/>
      <c r="I72" s="133"/>
      <c r="J72" s="133"/>
      <c r="K72" s="133"/>
      <c r="L72" s="133"/>
      <c r="M72" s="133"/>
      <c r="N72" s="133"/>
      <c r="O72" s="136" t="s">
        <v>90</v>
      </c>
      <c r="P72" s="126"/>
      <c r="Q72" s="126"/>
      <c r="R72" s="126"/>
      <c r="S72" s="126"/>
    </row>
    <row r="73" spans="1:19" ht="12" customHeight="1" x14ac:dyDescent="0.2">
      <c r="A73" s="123" t="s">
        <v>2</v>
      </c>
      <c r="B73" s="123" t="s">
        <v>3</v>
      </c>
      <c r="C73" s="123" t="s">
        <v>87</v>
      </c>
      <c r="D73" s="123" t="s">
        <v>5</v>
      </c>
      <c r="E73" s="123" t="s">
        <v>6</v>
      </c>
      <c r="F73" s="127" t="s">
        <v>7</v>
      </c>
      <c r="G73" s="128" t="s">
        <v>8</v>
      </c>
      <c r="H73" s="123" t="s">
        <v>9</v>
      </c>
      <c r="I73" s="123"/>
      <c r="J73" s="123"/>
      <c r="K73" s="123"/>
      <c r="L73" s="123"/>
      <c r="M73" s="130" t="s">
        <v>10</v>
      </c>
      <c r="N73" s="131"/>
      <c r="O73" s="131"/>
      <c r="P73" s="132"/>
      <c r="Q73" s="123" t="s">
        <v>11</v>
      </c>
      <c r="R73" s="123" t="s">
        <v>12</v>
      </c>
      <c r="S73" s="120" t="s">
        <v>13</v>
      </c>
    </row>
    <row r="74" spans="1:19" ht="81" customHeight="1" x14ac:dyDescent="0.2">
      <c r="A74" s="123"/>
      <c r="B74" s="125"/>
      <c r="C74" s="123"/>
      <c r="D74" s="123"/>
      <c r="E74" s="123"/>
      <c r="F74" s="127"/>
      <c r="G74" s="129"/>
      <c r="H74" s="48" t="s">
        <v>14</v>
      </c>
      <c r="I74" s="48" t="s">
        <v>15</v>
      </c>
      <c r="J74" s="48" t="s">
        <v>16</v>
      </c>
      <c r="K74" s="48" t="s">
        <v>17</v>
      </c>
      <c r="L74" s="48" t="s">
        <v>18</v>
      </c>
      <c r="M74" s="48" t="s">
        <v>19</v>
      </c>
      <c r="N74" s="48" t="s">
        <v>20</v>
      </c>
      <c r="O74" s="48" t="s">
        <v>21</v>
      </c>
      <c r="P74" s="48" t="s">
        <v>22</v>
      </c>
      <c r="Q74" s="124"/>
      <c r="R74" s="125"/>
      <c r="S74" s="121"/>
    </row>
    <row r="75" spans="1:19" x14ac:dyDescent="0.2">
      <c r="A75" s="48">
        <v>1</v>
      </c>
      <c r="B75" s="17">
        <v>2</v>
      </c>
      <c r="C75" s="48">
        <v>3</v>
      </c>
      <c r="D75" s="48">
        <v>4</v>
      </c>
      <c r="E75" s="48">
        <v>5</v>
      </c>
      <c r="F75" s="48">
        <v>6</v>
      </c>
      <c r="G75" s="48">
        <v>7</v>
      </c>
      <c r="H75" s="48">
        <v>8</v>
      </c>
      <c r="I75" s="48">
        <v>9</v>
      </c>
      <c r="J75" s="48">
        <v>10</v>
      </c>
      <c r="K75" s="48">
        <v>11</v>
      </c>
      <c r="L75" s="48">
        <v>12</v>
      </c>
      <c r="M75" s="48">
        <v>13</v>
      </c>
      <c r="N75" s="48">
        <v>14</v>
      </c>
      <c r="O75" s="48">
        <v>15</v>
      </c>
      <c r="P75" s="48">
        <v>16</v>
      </c>
      <c r="Q75" s="48">
        <v>17</v>
      </c>
      <c r="R75" s="17">
        <v>18</v>
      </c>
      <c r="S75" s="49">
        <v>19</v>
      </c>
    </row>
    <row r="76" spans="1:19" ht="18" customHeight="1" x14ac:dyDescent="0.2">
      <c r="A76" s="41" t="s">
        <v>23</v>
      </c>
      <c r="B76" s="18">
        <f>C76+D76</f>
        <v>72</v>
      </c>
      <c r="C76" s="19">
        <v>1</v>
      </c>
      <c r="D76" s="18">
        <f>E76+F76</f>
        <v>71</v>
      </c>
      <c r="E76" s="18">
        <f>G76+H76+M76</f>
        <v>71</v>
      </c>
      <c r="F76" s="19"/>
      <c r="G76" s="19"/>
      <c r="H76" s="18">
        <f>SUM(I76:L76)</f>
        <v>68</v>
      </c>
      <c r="I76" s="19">
        <v>3</v>
      </c>
      <c r="J76" s="19">
        <v>20</v>
      </c>
      <c r="K76" s="19">
        <v>31</v>
      </c>
      <c r="L76" s="19">
        <v>14</v>
      </c>
      <c r="M76" s="18">
        <f>SUM(N76:P76)</f>
        <v>3</v>
      </c>
      <c r="N76" s="19"/>
      <c r="O76" s="19"/>
      <c r="P76" s="19">
        <v>3</v>
      </c>
      <c r="Q76" s="20">
        <f>(H76/D76)*100</f>
        <v>95.774647887323937</v>
      </c>
      <c r="R76" s="20">
        <f>((J76+I76)/D76)*100</f>
        <v>32.394366197183103</v>
      </c>
      <c r="S76" s="21"/>
    </row>
    <row r="77" spans="1:19" ht="18" customHeight="1" x14ac:dyDescent="0.2">
      <c r="A77" s="42" t="s">
        <v>24</v>
      </c>
      <c r="B77" s="18">
        <f t="shared" ref="B77:B97" si="25">C77+D77</f>
        <v>54</v>
      </c>
      <c r="C77" s="19"/>
      <c r="D77" s="18">
        <f>E77+F77</f>
        <v>54</v>
      </c>
      <c r="E77" s="18">
        <f>G77+H77+M77</f>
        <v>53</v>
      </c>
      <c r="F77" s="19">
        <v>1</v>
      </c>
      <c r="G77" s="19"/>
      <c r="H77" s="18">
        <f t="shared" ref="H77:H96" si="26">SUM(I77:L77)</f>
        <v>52</v>
      </c>
      <c r="I77" s="19">
        <v>4</v>
      </c>
      <c r="J77" s="19">
        <v>15</v>
      </c>
      <c r="K77" s="19">
        <v>27</v>
      </c>
      <c r="L77" s="19">
        <v>6</v>
      </c>
      <c r="M77" s="18">
        <f t="shared" ref="M77:M96" si="27">SUM(N77:P77)</f>
        <v>1</v>
      </c>
      <c r="N77" s="19">
        <v>1</v>
      </c>
      <c r="O77" s="19"/>
      <c r="P77" s="19"/>
      <c r="Q77" s="20">
        <f t="shared" ref="Q77:Q97" si="28">(H77/D77)*100</f>
        <v>96.296296296296291</v>
      </c>
      <c r="R77" s="20">
        <f t="shared" ref="R77:R97" si="29">((J77+I77)/D77)*100</f>
        <v>35.185185185185183</v>
      </c>
      <c r="S77" s="22"/>
    </row>
    <row r="78" spans="1:19" ht="18" customHeight="1" x14ac:dyDescent="0.2">
      <c r="A78" s="42" t="s">
        <v>51</v>
      </c>
      <c r="B78" s="18">
        <f t="shared" si="25"/>
        <v>80</v>
      </c>
      <c r="C78" s="19">
        <v>2</v>
      </c>
      <c r="D78" s="18">
        <f t="shared" ref="D78:D96" si="30">E78+F78</f>
        <v>78</v>
      </c>
      <c r="E78" s="18">
        <f t="shared" ref="E78:E96" si="31">G78+H78+M78</f>
        <v>78</v>
      </c>
      <c r="F78" s="19"/>
      <c r="G78" s="19">
        <v>1</v>
      </c>
      <c r="H78" s="18">
        <f t="shared" si="26"/>
        <v>50</v>
      </c>
      <c r="I78" s="19">
        <v>3</v>
      </c>
      <c r="J78" s="19">
        <v>7</v>
      </c>
      <c r="K78" s="19">
        <v>40</v>
      </c>
      <c r="L78" s="19"/>
      <c r="M78" s="18">
        <f t="shared" si="27"/>
        <v>27</v>
      </c>
      <c r="N78" s="19">
        <v>13</v>
      </c>
      <c r="O78" s="19">
        <v>7</v>
      </c>
      <c r="P78" s="19">
        <v>7</v>
      </c>
      <c r="Q78" s="20">
        <f t="shared" si="28"/>
        <v>64.102564102564102</v>
      </c>
      <c r="R78" s="20">
        <f t="shared" si="29"/>
        <v>12.820512820512819</v>
      </c>
      <c r="S78" s="21"/>
    </row>
    <row r="79" spans="1:19" ht="18" customHeight="1" x14ac:dyDescent="0.2">
      <c r="A79" s="42" t="s">
        <v>75</v>
      </c>
      <c r="B79" s="18">
        <f t="shared" si="25"/>
        <v>86</v>
      </c>
      <c r="C79" s="19"/>
      <c r="D79" s="18">
        <f t="shared" si="30"/>
        <v>86</v>
      </c>
      <c r="E79" s="18">
        <f t="shared" si="31"/>
        <v>86</v>
      </c>
      <c r="F79" s="19"/>
      <c r="G79" s="19"/>
      <c r="H79" s="18">
        <f t="shared" si="26"/>
        <v>86</v>
      </c>
      <c r="I79" s="19">
        <v>7</v>
      </c>
      <c r="J79" s="19">
        <v>12</v>
      </c>
      <c r="K79" s="19">
        <v>51</v>
      </c>
      <c r="L79" s="19">
        <v>16</v>
      </c>
      <c r="M79" s="18">
        <f t="shared" si="27"/>
        <v>0</v>
      </c>
      <c r="N79" s="19"/>
      <c r="O79" s="19"/>
      <c r="P79" s="19"/>
      <c r="Q79" s="20">
        <f t="shared" si="28"/>
        <v>100</v>
      </c>
      <c r="R79" s="20">
        <f t="shared" si="29"/>
        <v>22.093023255813954</v>
      </c>
      <c r="S79" s="21"/>
    </row>
    <row r="80" spans="1:19" ht="18" customHeight="1" x14ac:dyDescent="0.2">
      <c r="A80" s="42" t="s">
        <v>25</v>
      </c>
      <c r="B80" s="18">
        <f t="shared" si="25"/>
        <v>72</v>
      </c>
      <c r="C80" s="19"/>
      <c r="D80" s="18">
        <f t="shared" si="30"/>
        <v>72</v>
      </c>
      <c r="E80" s="18">
        <f t="shared" si="31"/>
        <v>72</v>
      </c>
      <c r="F80" s="19"/>
      <c r="G80" s="19"/>
      <c r="H80" s="18">
        <f t="shared" si="26"/>
        <v>63</v>
      </c>
      <c r="I80" s="19"/>
      <c r="J80" s="19">
        <v>19</v>
      </c>
      <c r="K80" s="19">
        <v>29</v>
      </c>
      <c r="L80" s="19">
        <v>15</v>
      </c>
      <c r="M80" s="18">
        <f t="shared" si="27"/>
        <v>9</v>
      </c>
      <c r="N80" s="19"/>
      <c r="O80" s="19"/>
      <c r="P80" s="19">
        <v>9</v>
      </c>
      <c r="Q80" s="20">
        <f t="shared" si="28"/>
        <v>87.5</v>
      </c>
      <c r="R80" s="20">
        <f t="shared" si="29"/>
        <v>26.388888888888889</v>
      </c>
      <c r="S80" s="21"/>
    </row>
    <row r="81" spans="1:19" ht="18" customHeight="1" x14ac:dyDescent="0.2">
      <c r="A81" s="42" t="s">
        <v>50</v>
      </c>
      <c r="B81" s="18">
        <f t="shared" si="25"/>
        <v>70</v>
      </c>
      <c r="C81" s="19">
        <v>1</v>
      </c>
      <c r="D81" s="18">
        <f t="shared" si="30"/>
        <v>69</v>
      </c>
      <c r="E81" s="18">
        <f t="shared" si="31"/>
        <v>69</v>
      </c>
      <c r="F81" s="19"/>
      <c r="G81" s="19"/>
      <c r="H81" s="18">
        <f t="shared" si="26"/>
        <v>60</v>
      </c>
      <c r="I81" s="19">
        <v>5</v>
      </c>
      <c r="J81" s="19">
        <v>11</v>
      </c>
      <c r="K81" s="19">
        <v>44</v>
      </c>
      <c r="L81" s="19"/>
      <c r="M81" s="18">
        <f t="shared" si="27"/>
        <v>9</v>
      </c>
      <c r="N81" s="19">
        <v>7</v>
      </c>
      <c r="O81" s="19">
        <v>2</v>
      </c>
      <c r="P81" s="19"/>
      <c r="Q81" s="20">
        <f t="shared" si="28"/>
        <v>86.956521739130437</v>
      </c>
      <c r="R81" s="20">
        <f t="shared" si="29"/>
        <v>23.188405797101449</v>
      </c>
      <c r="S81" s="21"/>
    </row>
    <row r="82" spans="1:19" ht="18" customHeight="1" x14ac:dyDescent="0.2">
      <c r="A82" s="42" t="s">
        <v>26</v>
      </c>
      <c r="B82" s="18">
        <f t="shared" si="25"/>
        <v>59</v>
      </c>
      <c r="C82" s="19">
        <v>1</v>
      </c>
      <c r="D82" s="18">
        <f t="shared" si="30"/>
        <v>58</v>
      </c>
      <c r="E82" s="18">
        <f t="shared" si="31"/>
        <v>58</v>
      </c>
      <c r="F82" s="19"/>
      <c r="G82" s="19"/>
      <c r="H82" s="18">
        <f t="shared" si="26"/>
        <v>55</v>
      </c>
      <c r="I82" s="19"/>
      <c r="J82" s="19">
        <v>11</v>
      </c>
      <c r="K82" s="19">
        <v>37</v>
      </c>
      <c r="L82" s="19">
        <v>7</v>
      </c>
      <c r="M82" s="18">
        <f t="shared" si="27"/>
        <v>3</v>
      </c>
      <c r="N82" s="19"/>
      <c r="O82" s="19"/>
      <c r="P82" s="19">
        <v>3</v>
      </c>
      <c r="Q82" s="20">
        <f t="shared" si="28"/>
        <v>94.827586206896555</v>
      </c>
      <c r="R82" s="20">
        <f t="shared" si="29"/>
        <v>18.96551724137931</v>
      </c>
      <c r="S82" s="21"/>
    </row>
    <row r="83" spans="1:19" ht="18" customHeight="1" x14ac:dyDescent="0.2">
      <c r="A83" s="42" t="s">
        <v>72</v>
      </c>
      <c r="B83" s="18">
        <f t="shared" si="25"/>
        <v>78</v>
      </c>
      <c r="C83" s="19"/>
      <c r="D83" s="18">
        <f t="shared" si="30"/>
        <v>78</v>
      </c>
      <c r="E83" s="18">
        <f t="shared" si="31"/>
        <v>78</v>
      </c>
      <c r="F83" s="19"/>
      <c r="G83" s="19"/>
      <c r="H83" s="18">
        <f t="shared" si="26"/>
        <v>71</v>
      </c>
      <c r="I83" s="19">
        <v>9</v>
      </c>
      <c r="J83" s="19">
        <v>23</v>
      </c>
      <c r="K83" s="19">
        <v>25</v>
      </c>
      <c r="L83" s="19">
        <v>14</v>
      </c>
      <c r="M83" s="18">
        <f t="shared" si="27"/>
        <v>7</v>
      </c>
      <c r="N83" s="19">
        <v>6</v>
      </c>
      <c r="O83" s="19">
        <v>1</v>
      </c>
      <c r="P83" s="19"/>
      <c r="Q83" s="20">
        <f>(H83/D83)*100</f>
        <v>91.025641025641022</v>
      </c>
      <c r="R83" s="20">
        <f>((J83+I83)/D83)*100</f>
        <v>41.025641025641022</v>
      </c>
      <c r="S83" s="21"/>
    </row>
    <row r="84" spans="1:19" ht="18" customHeight="1" x14ac:dyDescent="0.2">
      <c r="A84" s="42" t="s">
        <v>27</v>
      </c>
      <c r="B84" s="18">
        <f t="shared" si="25"/>
        <v>34</v>
      </c>
      <c r="C84" s="19"/>
      <c r="D84" s="18">
        <f t="shared" si="30"/>
        <v>34</v>
      </c>
      <c r="E84" s="18">
        <f t="shared" si="31"/>
        <v>34</v>
      </c>
      <c r="F84" s="19"/>
      <c r="G84" s="19"/>
      <c r="H84" s="18">
        <f t="shared" si="26"/>
        <v>32</v>
      </c>
      <c r="I84" s="19">
        <v>3</v>
      </c>
      <c r="J84" s="19">
        <v>9</v>
      </c>
      <c r="K84" s="19">
        <v>19</v>
      </c>
      <c r="L84" s="19">
        <v>1</v>
      </c>
      <c r="M84" s="18">
        <f t="shared" si="27"/>
        <v>2</v>
      </c>
      <c r="N84" s="19">
        <v>1</v>
      </c>
      <c r="O84" s="19">
        <v>1</v>
      </c>
      <c r="P84" s="19"/>
      <c r="Q84" s="20">
        <f t="shared" si="28"/>
        <v>94.117647058823522</v>
      </c>
      <c r="R84" s="20">
        <f t="shared" si="29"/>
        <v>35.294117647058826</v>
      </c>
      <c r="S84" s="21"/>
    </row>
    <row r="85" spans="1:19" ht="18" customHeight="1" x14ac:dyDescent="0.2">
      <c r="A85" s="42" t="s">
        <v>28</v>
      </c>
      <c r="B85" s="18">
        <f t="shared" si="25"/>
        <v>294</v>
      </c>
      <c r="C85" s="19">
        <v>2</v>
      </c>
      <c r="D85" s="18">
        <f t="shared" si="30"/>
        <v>292</v>
      </c>
      <c r="E85" s="18">
        <f t="shared" si="31"/>
        <v>292</v>
      </c>
      <c r="F85" s="19"/>
      <c r="G85" s="19"/>
      <c r="H85" s="18">
        <f t="shared" si="26"/>
        <v>272</v>
      </c>
      <c r="I85" s="19">
        <v>42</v>
      </c>
      <c r="J85" s="19">
        <v>79</v>
      </c>
      <c r="K85" s="19">
        <v>99</v>
      </c>
      <c r="L85" s="19">
        <v>52</v>
      </c>
      <c r="M85" s="18">
        <f t="shared" si="27"/>
        <v>20</v>
      </c>
      <c r="N85" s="19">
        <v>14</v>
      </c>
      <c r="O85" s="19">
        <v>3</v>
      </c>
      <c r="P85" s="19">
        <v>3</v>
      </c>
      <c r="Q85" s="20">
        <f t="shared" si="28"/>
        <v>93.150684931506845</v>
      </c>
      <c r="R85" s="20">
        <f t="shared" si="29"/>
        <v>41.438356164383563</v>
      </c>
      <c r="S85" s="21"/>
    </row>
    <row r="86" spans="1:19" ht="18" customHeight="1" x14ac:dyDescent="0.2">
      <c r="A86" s="42" t="s">
        <v>70</v>
      </c>
      <c r="B86" s="18">
        <f t="shared" si="25"/>
        <v>109</v>
      </c>
      <c r="C86" s="19"/>
      <c r="D86" s="18">
        <f t="shared" si="30"/>
        <v>109</v>
      </c>
      <c r="E86" s="18">
        <f t="shared" si="31"/>
        <v>109</v>
      </c>
      <c r="F86" s="19"/>
      <c r="G86" s="19">
        <v>3</v>
      </c>
      <c r="H86" s="18">
        <f t="shared" si="26"/>
        <v>96</v>
      </c>
      <c r="I86" s="19">
        <v>5</v>
      </c>
      <c r="J86" s="19">
        <v>29</v>
      </c>
      <c r="K86" s="19">
        <v>25</v>
      </c>
      <c r="L86" s="19">
        <v>37</v>
      </c>
      <c r="M86" s="18">
        <f t="shared" si="27"/>
        <v>10</v>
      </c>
      <c r="N86" s="19">
        <v>8</v>
      </c>
      <c r="O86" s="19">
        <v>2</v>
      </c>
      <c r="P86" s="19"/>
      <c r="Q86" s="20">
        <f t="shared" si="28"/>
        <v>88.073394495412856</v>
      </c>
      <c r="R86" s="20">
        <f t="shared" si="29"/>
        <v>31.192660550458719</v>
      </c>
      <c r="S86" s="21"/>
    </row>
    <row r="87" spans="1:19" ht="26.25" customHeight="1" x14ac:dyDescent="0.2">
      <c r="A87" s="42" t="s">
        <v>73</v>
      </c>
      <c r="B87" s="18">
        <f t="shared" si="25"/>
        <v>70</v>
      </c>
      <c r="C87" s="19">
        <v>1</v>
      </c>
      <c r="D87" s="18">
        <f t="shared" ref="D87" si="32">E87+F87</f>
        <v>69</v>
      </c>
      <c r="E87" s="18">
        <f t="shared" ref="E87" si="33">G87+H87+M87</f>
        <v>69</v>
      </c>
      <c r="F87" s="19"/>
      <c r="G87" s="19"/>
      <c r="H87" s="18">
        <f t="shared" si="26"/>
        <v>59</v>
      </c>
      <c r="I87" s="19">
        <v>12</v>
      </c>
      <c r="J87" s="19">
        <v>15</v>
      </c>
      <c r="K87" s="19">
        <v>29</v>
      </c>
      <c r="L87" s="19">
        <v>3</v>
      </c>
      <c r="M87" s="18">
        <f t="shared" si="27"/>
        <v>10</v>
      </c>
      <c r="N87" s="19">
        <v>5</v>
      </c>
      <c r="O87" s="19">
        <v>1</v>
      </c>
      <c r="P87" s="19">
        <v>4</v>
      </c>
      <c r="Q87" s="20">
        <f t="shared" ref="Q87" si="34">(H87/D87)*100</f>
        <v>85.507246376811594</v>
      </c>
      <c r="R87" s="20">
        <f t="shared" ref="R87" si="35">((J87+I87)/D87)*100</f>
        <v>39.130434782608695</v>
      </c>
      <c r="S87" s="21"/>
    </row>
    <row r="88" spans="1:19" ht="18" customHeight="1" x14ac:dyDescent="0.2">
      <c r="A88" s="42" t="s">
        <v>29</v>
      </c>
      <c r="B88" s="18">
        <f t="shared" si="25"/>
        <v>111</v>
      </c>
      <c r="C88" s="19"/>
      <c r="D88" s="18">
        <f t="shared" si="30"/>
        <v>111</v>
      </c>
      <c r="E88" s="18">
        <f t="shared" si="31"/>
        <v>111</v>
      </c>
      <c r="F88" s="19"/>
      <c r="G88" s="19"/>
      <c r="H88" s="18">
        <f t="shared" si="26"/>
        <v>98</v>
      </c>
      <c r="I88" s="19">
        <v>3</v>
      </c>
      <c r="J88" s="19">
        <v>10</v>
      </c>
      <c r="K88" s="19">
        <v>79</v>
      </c>
      <c r="L88" s="19">
        <v>6</v>
      </c>
      <c r="M88" s="18">
        <f t="shared" si="27"/>
        <v>13</v>
      </c>
      <c r="N88" s="19">
        <v>8</v>
      </c>
      <c r="O88" s="19">
        <v>5</v>
      </c>
      <c r="P88" s="19"/>
      <c r="Q88" s="20">
        <f t="shared" si="28"/>
        <v>88.288288288288285</v>
      </c>
      <c r="R88" s="20">
        <f t="shared" si="29"/>
        <v>11.711711711711711</v>
      </c>
      <c r="S88" s="21"/>
    </row>
    <row r="89" spans="1:19" ht="18" customHeight="1" x14ac:dyDescent="0.2">
      <c r="A89" s="42" t="s">
        <v>30</v>
      </c>
      <c r="B89" s="18">
        <f t="shared" si="25"/>
        <v>83</v>
      </c>
      <c r="C89" s="19">
        <v>1</v>
      </c>
      <c r="D89" s="18">
        <f t="shared" si="30"/>
        <v>82</v>
      </c>
      <c r="E89" s="18">
        <f t="shared" si="31"/>
        <v>82</v>
      </c>
      <c r="F89" s="19"/>
      <c r="G89" s="19"/>
      <c r="H89" s="18">
        <f t="shared" si="26"/>
        <v>82</v>
      </c>
      <c r="I89" s="19">
        <v>13</v>
      </c>
      <c r="J89" s="19">
        <v>21</v>
      </c>
      <c r="K89" s="19">
        <v>34</v>
      </c>
      <c r="L89" s="19">
        <v>14</v>
      </c>
      <c r="M89" s="18">
        <f t="shared" si="27"/>
        <v>0</v>
      </c>
      <c r="N89" s="19"/>
      <c r="O89" s="19"/>
      <c r="P89" s="19"/>
      <c r="Q89" s="20">
        <f t="shared" si="28"/>
        <v>100</v>
      </c>
      <c r="R89" s="20">
        <f t="shared" si="29"/>
        <v>41.463414634146339</v>
      </c>
      <c r="S89" s="21"/>
    </row>
    <row r="90" spans="1:19" ht="24.75" customHeight="1" x14ac:dyDescent="0.2">
      <c r="A90" s="42" t="s">
        <v>31</v>
      </c>
      <c r="B90" s="18">
        <f t="shared" si="25"/>
        <v>69</v>
      </c>
      <c r="C90" s="19"/>
      <c r="D90" s="18">
        <f t="shared" si="30"/>
        <v>69</v>
      </c>
      <c r="E90" s="18">
        <f t="shared" si="31"/>
        <v>69</v>
      </c>
      <c r="F90" s="19"/>
      <c r="G90" s="19"/>
      <c r="H90" s="18">
        <f t="shared" si="26"/>
        <v>47</v>
      </c>
      <c r="I90" s="19">
        <v>5</v>
      </c>
      <c r="J90" s="19">
        <v>15</v>
      </c>
      <c r="K90" s="19">
        <v>20</v>
      </c>
      <c r="L90" s="19">
        <v>7</v>
      </c>
      <c r="M90" s="18">
        <f t="shared" si="27"/>
        <v>22</v>
      </c>
      <c r="N90" s="19">
        <v>9</v>
      </c>
      <c r="O90" s="19">
        <v>5</v>
      </c>
      <c r="P90" s="19">
        <v>8</v>
      </c>
      <c r="Q90" s="20">
        <f t="shared" si="28"/>
        <v>68.115942028985515</v>
      </c>
      <c r="R90" s="20">
        <f t="shared" si="29"/>
        <v>28.985507246376812</v>
      </c>
      <c r="S90" s="21"/>
    </row>
    <row r="91" spans="1:19" ht="25.5" customHeight="1" x14ac:dyDescent="0.2">
      <c r="A91" s="42" t="s">
        <v>71</v>
      </c>
      <c r="B91" s="18">
        <f t="shared" si="25"/>
        <v>13</v>
      </c>
      <c r="C91" s="19"/>
      <c r="D91" s="18">
        <f t="shared" si="30"/>
        <v>13</v>
      </c>
      <c r="E91" s="18">
        <f t="shared" si="31"/>
        <v>13</v>
      </c>
      <c r="F91" s="19"/>
      <c r="G91" s="19"/>
      <c r="H91" s="18">
        <f t="shared" si="26"/>
        <v>12</v>
      </c>
      <c r="I91" s="19">
        <v>1</v>
      </c>
      <c r="J91" s="19">
        <v>6</v>
      </c>
      <c r="K91" s="19">
        <v>5</v>
      </c>
      <c r="L91" s="19"/>
      <c r="M91" s="18">
        <f t="shared" si="27"/>
        <v>1</v>
      </c>
      <c r="N91" s="19">
        <v>1</v>
      </c>
      <c r="O91" s="19"/>
      <c r="P91" s="19"/>
      <c r="Q91" s="20">
        <f t="shared" si="28"/>
        <v>92.307692307692307</v>
      </c>
      <c r="R91" s="20">
        <f t="shared" si="29"/>
        <v>53.846153846153847</v>
      </c>
      <c r="S91" s="21"/>
    </row>
    <row r="92" spans="1:19" ht="18" customHeight="1" x14ac:dyDescent="0.2">
      <c r="A92" s="42" t="s">
        <v>32</v>
      </c>
      <c r="B92" s="18">
        <f t="shared" si="25"/>
        <v>43</v>
      </c>
      <c r="C92" s="19"/>
      <c r="D92" s="18">
        <f t="shared" si="30"/>
        <v>43</v>
      </c>
      <c r="E92" s="18">
        <f t="shared" si="31"/>
        <v>43</v>
      </c>
      <c r="F92" s="19"/>
      <c r="G92" s="19"/>
      <c r="H92" s="18">
        <f t="shared" si="26"/>
        <v>37</v>
      </c>
      <c r="I92" s="19">
        <v>2</v>
      </c>
      <c r="J92" s="19">
        <v>16</v>
      </c>
      <c r="K92" s="19">
        <v>14</v>
      </c>
      <c r="L92" s="19">
        <v>5</v>
      </c>
      <c r="M92" s="18">
        <f t="shared" si="27"/>
        <v>6</v>
      </c>
      <c r="N92" s="19">
        <v>2</v>
      </c>
      <c r="O92" s="19">
        <v>4</v>
      </c>
      <c r="P92" s="19"/>
      <c r="Q92" s="20">
        <f t="shared" si="28"/>
        <v>86.04651162790698</v>
      </c>
      <c r="R92" s="20">
        <f t="shared" si="29"/>
        <v>41.860465116279073</v>
      </c>
      <c r="S92" s="21"/>
    </row>
    <row r="93" spans="1:19" ht="18" customHeight="1" x14ac:dyDescent="0.2">
      <c r="A93" s="42" t="s">
        <v>33</v>
      </c>
      <c r="B93" s="18">
        <f t="shared" si="25"/>
        <v>75</v>
      </c>
      <c r="C93" s="19"/>
      <c r="D93" s="18">
        <f t="shared" si="30"/>
        <v>75</v>
      </c>
      <c r="E93" s="18">
        <f t="shared" si="31"/>
        <v>75</v>
      </c>
      <c r="F93" s="19"/>
      <c r="G93" s="19"/>
      <c r="H93" s="18">
        <f t="shared" si="26"/>
        <v>39</v>
      </c>
      <c r="I93" s="19">
        <v>4</v>
      </c>
      <c r="J93" s="19">
        <v>22</v>
      </c>
      <c r="K93" s="19">
        <v>13</v>
      </c>
      <c r="L93" s="19"/>
      <c r="M93" s="18">
        <f t="shared" si="27"/>
        <v>36</v>
      </c>
      <c r="N93" s="19">
        <v>22</v>
      </c>
      <c r="O93" s="19">
        <v>9</v>
      </c>
      <c r="P93" s="19">
        <v>5</v>
      </c>
      <c r="Q93" s="20">
        <f t="shared" si="28"/>
        <v>52</v>
      </c>
      <c r="R93" s="20">
        <f t="shared" si="29"/>
        <v>34.666666666666671</v>
      </c>
      <c r="S93" s="21"/>
    </row>
    <row r="94" spans="1:19" ht="18" customHeight="1" x14ac:dyDescent="0.2">
      <c r="A94" s="42" t="s">
        <v>34</v>
      </c>
      <c r="B94" s="18">
        <f t="shared" si="25"/>
        <v>33</v>
      </c>
      <c r="C94" s="19"/>
      <c r="D94" s="18">
        <f t="shared" si="30"/>
        <v>33</v>
      </c>
      <c r="E94" s="18">
        <f t="shared" si="31"/>
        <v>33</v>
      </c>
      <c r="F94" s="19"/>
      <c r="G94" s="19"/>
      <c r="H94" s="18">
        <f t="shared" si="26"/>
        <v>33</v>
      </c>
      <c r="I94" s="19">
        <v>1</v>
      </c>
      <c r="J94" s="19">
        <v>18</v>
      </c>
      <c r="K94" s="19">
        <v>10</v>
      </c>
      <c r="L94" s="19">
        <v>4</v>
      </c>
      <c r="M94" s="18">
        <f t="shared" si="27"/>
        <v>0</v>
      </c>
      <c r="N94" s="19"/>
      <c r="O94" s="19"/>
      <c r="P94" s="19"/>
      <c r="Q94" s="20">
        <f t="shared" si="28"/>
        <v>100</v>
      </c>
      <c r="R94" s="20">
        <f t="shared" si="29"/>
        <v>57.575757575757578</v>
      </c>
      <c r="S94" s="21"/>
    </row>
    <row r="95" spans="1:19" ht="18" customHeight="1" x14ac:dyDescent="0.2">
      <c r="A95" s="42" t="s">
        <v>57</v>
      </c>
      <c r="B95" s="18">
        <f t="shared" si="25"/>
        <v>86</v>
      </c>
      <c r="C95" s="19">
        <v>1</v>
      </c>
      <c r="D95" s="18">
        <f t="shared" si="30"/>
        <v>85</v>
      </c>
      <c r="E95" s="18">
        <f t="shared" si="31"/>
        <v>85</v>
      </c>
      <c r="F95" s="19"/>
      <c r="G95" s="19"/>
      <c r="H95" s="18">
        <f t="shared" si="26"/>
        <v>77</v>
      </c>
      <c r="I95" s="19">
        <v>15</v>
      </c>
      <c r="J95" s="19">
        <v>15</v>
      </c>
      <c r="K95" s="19">
        <v>43</v>
      </c>
      <c r="L95" s="19">
        <v>4</v>
      </c>
      <c r="M95" s="18">
        <f t="shared" si="27"/>
        <v>8</v>
      </c>
      <c r="N95" s="19">
        <v>3</v>
      </c>
      <c r="O95" s="19">
        <v>2</v>
      </c>
      <c r="P95" s="19">
        <v>3</v>
      </c>
      <c r="Q95" s="20">
        <f t="shared" si="28"/>
        <v>90.588235294117652</v>
      </c>
      <c r="R95" s="20">
        <f t="shared" si="29"/>
        <v>35.294117647058826</v>
      </c>
      <c r="S95" s="21"/>
    </row>
    <row r="96" spans="1:19" ht="18" customHeight="1" x14ac:dyDescent="0.2">
      <c r="A96" s="42" t="s">
        <v>74</v>
      </c>
      <c r="B96" s="18">
        <f t="shared" si="25"/>
        <v>7</v>
      </c>
      <c r="C96" s="19"/>
      <c r="D96" s="18">
        <f t="shared" si="30"/>
        <v>7</v>
      </c>
      <c r="E96" s="18">
        <f t="shared" si="31"/>
        <v>7</v>
      </c>
      <c r="F96" s="19"/>
      <c r="G96" s="19"/>
      <c r="H96" s="18">
        <f t="shared" si="26"/>
        <v>7</v>
      </c>
      <c r="I96" s="19">
        <v>3</v>
      </c>
      <c r="J96" s="19">
        <v>1</v>
      </c>
      <c r="K96" s="19">
        <v>3</v>
      </c>
      <c r="L96" s="19"/>
      <c r="M96" s="18">
        <f t="shared" si="27"/>
        <v>0</v>
      </c>
      <c r="N96" s="19"/>
      <c r="O96" s="19"/>
      <c r="P96" s="19"/>
      <c r="Q96" s="20">
        <f t="shared" si="28"/>
        <v>100</v>
      </c>
      <c r="R96" s="20">
        <f t="shared" si="29"/>
        <v>57.142857142857139</v>
      </c>
      <c r="S96" s="21"/>
    </row>
    <row r="97" spans="1:19" ht="18" customHeight="1" x14ac:dyDescent="0.2">
      <c r="A97" s="24" t="s">
        <v>35</v>
      </c>
      <c r="B97" s="25">
        <f t="shared" si="25"/>
        <v>1598</v>
      </c>
      <c r="C97" s="26">
        <f>SUM(C76:C96)</f>
        <v>10</v>
      </c>
      <c r="D97" s="26">
        <f>E97+F97</f>
        <v>1588</v>
      </c>
      <c r="E97" s="26">
        <f>G97+H97+M97</f>
        <v>1587</v>
      </c>
      <c r="F97" s="26">
        <f>SUM(F76:F96)</f>
        <v>1</v>
      </c>
      <c r="G97" s="26">
        <f>SUM(G76:G96)</f>
        <v>4</v>
      </c>
      <c r="H97" s="26">
        <f>I97+J97+K97+L97</f>
        <v>1396</v>
      </c>
      <c r="I97" s="26">
        <f>SUM(I76:I96)</f>
        <v>140</v>
      </c>
      <c r="J97" s="26">
        <f>SUM(J76:J96)</f>
        <v>374</v>
      </c>
      <c r="K97" s="26">
        <f>SUM(K76:K96)</f>
        <v>677</v>
      </c>
      <c r="L97" s="26">
        <f>SUM(L76:L96)</f>
        <v>205</v>
      </c>
      <c r="M97" s="26">
        <f>N97+O97+P97</f>
        <v>187</v>
      </c>
      <c r="N97" s="26">
        <f>SUM(N76:N96)</f>
        <v>100</v>
      </c>
      <c r="O97" s="26">
        <f>SUM(O76:O96)</f>
        <v>42</v>
      </c>
      <c r="P97" s="26">
        <f>SUM(P76:P96)</f>
        <v>45</v>
      </c>
      <c r="Q97" s="27">
        <f t="shared" si="28"/>
        <v>87.909319899244338</v>
      </c>
      <c r="R97" s="27">
        <f t="shared" si="29"/>
        <v>32.367758186397985</v>
      </c>
      <c r="S97" s="23"/>
    </row>
    <row r="98" spans="1:19" ht="15" customHeight="1" x14ac:dyDescent="0.2">
      <c r="A98" s="24" t="s">
        <v>36</v>
      </c>
      <c r="B98" s="28"/>
      <c r="C98" s="28"/>
      <c r="D98" s="31">
        <f>(D97/B97)*100</f>
        <v>99.374217772215275</v>
      </c>
      <c r="E98" s="31">
        <f>(E97/D97)*100</f>
        <v>99.937027707808568</v>
      </c>
      <c r="F98" s="31">
        <f>(F97/D97)*100</f>
        <v>6.2972292191435769E-2</v>
      </c>
      <c r="G98" s="31">
        <f>(G97/D97)*100</f>
        <v>0.25188916876574308</v>
      </c>
      <c r="H98" s="31">
        <f>(H97/D97)*100</f>
        <v>87.909319899244338</v>
      </c>
      <c r="I98" s="31">
        <f>(I97/D97)*100</f>
        <v>8.8161209068010074</v>
      </c>
      <c r="J98" s="31">
        <f>(J97/D97)*100</f>
        <v>23.551637279596978</v>
      </c>
      <c r="K98" s="31">
        <f>(K97/D97)*100</f>
        <v>42.632241813602015</v>
      </c>
      <c r="L98" s="31">
        <f>(L97/D97)*100</f>
        <v>12.909319899244331</v>
      </c>
      <c r="M98" s="31">
        <f>(M97/D97)*100</f>
        <v>11.775818639798489</v>
      </c>
      <c r="N98" s="31">
        <f>(N97/D97)*100</f>
        <v>6.2972292191435768</v>
      </c>
      <c r="O98" s="31">
        <f>(O97/D97)*100</f>
        <v>2.644836272040302</v>
      </c>
      <c r="P98" s="31">
        <f>(P97/D97)*100</f>
        <v>2.8337531486146093</v>
      </c>
      <c r="Q98" s="58"/>
      <c r="R98" s="58"/>
      <c r="S98" s="21"/>
    </row>
    <row r="99" spans="1:19" ht="15" customHeight="1" x14ac:dyDescent="0.2">
      <c r="A99" s="59"/>
      <c r="B99" s="65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2"/>
      <c r="R99" s="63"/>
      <c r="S99" s="64"/>
    </row>
    <row r="100" spans="1:19" ht="15" customHeight="1" x14ac:dyDescent="0.2">
      <c r="A100" s="122" t="s">
        <v>62</v>
      </c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</row>
    <row r="101" spans="1:19" x14ac:dyDescent="0.2">
      <c r="A101" s="40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</row>
    <row r="102" spans="1:19" x14ac:dyDescent="0.2">
      <c r="A102" s="40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</row>
    <row r="103" spans="1:19" ht="15.75" x14ac:dyDescent="0.2">
      <c r="A103" s="72"/>
      <c r="B103" s="134" t="s">
        <v>61</v>
      </c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</row>
    <row r="104" spans="1:19" ht="15" customHeight="1" x14ac:dyDescent="0.2">
      <c r="A104" s="135" t="s">
        <v>59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</row>
    <row r="105" spans="1:19" ht="15.75" x14ac:dyDescent="0.25">
      <c r="A105" s="70"/>
      <c r="B105" s="71"/>
      <c r="C105" s="73"/>
      <c r="D105" s="73"/>
      <c r="E105" s="73"/>
      <c r="F105" s="73"/>
      <c r="G105" s="126" t="s">
        <v>40</v>
      </c>
      <c r="H105" s="133"/>
      <c r="I105" s="133"/>
      <c r="J105" s="133"/>
      <c r="K105" s="133"/>
      <c r="L105" s="133"/>
      <c r="M105" s="71"/>
      <c r="N105" s="71"/>
      <c r="O105" s="71"/>
      <c r="P105" s="71"/>
      <c r="Q105" s="71"/>
      <c r="R105" s="71"/>
      <c r="S105" s="71"/>
    </row>
    <row r="106" spans="1:19" ht="15.75" x14ac:dyDescent="0.25">
      <c r="A106" s="70"/>
      <c r="B106" s="71"/>
      <c r="C106" s="133" t="s">
        <v>42</v>
      </c>
      <c r="D106" s="133"/>
      <c r="E106" s="73"/>
      <c r="F106" s="74"/>
      <c r="G106" s="74"/>
      <c r="H106" s="74"/>
      <c r="I106" s="74"/>
      <c r="J106" s="74"/>
      <c r="K106" s="74"/>
      <c r="L106" s="74"/>
      <c r="M106" s="74"/>
      <c r="N106" s="74"/>
      <c r="O106" s="136" t="s">
        <v>91</v>
      </c>
      <c r="P106" s="126"/>
      <c r="Q106" s="126"/>
      <c r="R106" s="126"/>
      <c r="S106" s="126"/>
    </row>
    <row r="107" spans="1:19" ht="12" customHeight="1" x14ac:dyDescent="0.2">
      <c r="A107" s="123" t="s">
        <v>2</v>
      </c>
      <c r="B107" s="123" t="s">
        <v>3</v>
      </c>
      <c r="C107" s="123" t="s">
        <v>87</v>
      </c>
      <c r="D107" s="123" t="s">
        <v>5</v>
      </c>
      <c r="E107" s="123" t="s">
        <v>6</v>
      </c>
      <c r="F107" s="127" t="s">
        <v>7</v>
      </c>
      <c r="G107" s="128" t="s">
        <v>8</v>
      </c>
      <c r="H107" s="123" t="s">
        <v>9</v>
      </c>
      <c r="I107" s="123"/>
      <c r="J107" s="123"/>
      <c r="K107" s="123"/>
      <c r="L107" s="123"/>
      <c r="M107" s="130" t="s">
        <v>10</v>
      </c>
      <c r="N107" s="131"/>
      <c r="O107" s="131"/>
      <c r="P107" s="132"/>
      <c r="Q107" s="123" t="s">
        <v>11</v>
      </c>
      <c r="R107" s="123" t="s">
        <v>12</v>
      </c>
      <c r="S107" s="120" t="s">
        <v>13</v>
      </c>
    </row>
    <row r="108" spans="1:19" ht="80.25" customHeight="1" x14ac:dyDescent="0.2">
      <c r="A108" s="123"/>
      <c r="B108" s="125"/>
      <c r="C108" s="123"/>
      <c r="D108" s="123"/>
      <c r="E108" s="123"/>
      <c r="F108" s="127"/>
      <c r="G108" s="129"/>
      <c r="H108" s="48" t="s">
        <v>14</v>
      </c>
      <c r="I108" s="48" t="s">
        <v>15</v>
      </c>
      <c r="J108" s="48" t="s">
        <v>16</v>
      </c>
      <c r="K108" s="48" t="s">
        <v>17</v>
      </c>
      <c r="L108" s="48" t="s">
        <v>18</v>
      </c>
      <c r="M108" s="48" t="s">
        <v>19</v>
      </c>
      <c r="N108" s="48" t="s">
        <v>20</v>
      </c>
      <c r="O108" s="48" t="s">
        <v>21</v>
      </c>
      <c r="P108" s="48" t="s">
        <v>22</v>
      </c>
      <c r="Q108" s="124"/>
      <c r="R108" s="125"/>
      <c r="S108" s="121"/>
    </row>
    <row r="109" spans="1:19" x14ac:dyDescent="0.2">
      <c r="A109" s="48">
        <v>1</v>
      </c>
      <c r="B109" s="17">
        <v>2</v>
      </c>
      <c r="C109" s="48">
        <v>3</v>
      </c>
      <c r="D109" s="48">
        <v>4</v>
      </c>
      <c r="E109" s="48">
        <v>5</v>
      </c>
      <c r="F109" s="48">
        <v>6</v>
      </c>
      <c r="G109" s="48">
        <v>7</v>
      </c>
      <c r="H109" s="48">
        <v>8</v>
      </c>
      <c r="I109" s="48">
        <v>9</v>
      </c>
      <c r="J109" s="48">
        <v>10</v>
      </c>
      <c r="K109" s="48">
        <v>11</v>
      </c>
      <c r="L109" s="48">
        <v>12</v>
      </c>
      <c r="M109" s="48">
        <v>13</v>
      </c>
      <c r="N109" s="48">
        <v>14</v>
      </c>
      <c r="O109" s="48">
        <v>15</v>
      </c>
      <c r="P109" s="48">
        <v>16</v>
      </c>
      <c r="Q109" s="48">
        <v>17</v>
      </c>
      <c r="R109" s="17">
        <v>18</v>
      </c>
      <c r="S109" s="49">
        <v>19</v>
      </c>
    </row>
    <row r="110" spans="1:19" ht="18.75" customHeight="1" x14ac:dyDescent="0.2">
      <c r="A110" s="41" t="s">
        <v>23</v>
      </c>
      <c r="B110" s="18">
        <f>C110+D110</f>
        <v>68</v>
      </c>
      <c r="C110" s="55">
        <v>1</v>
      </c>
      <c r="D110" s="18">
        <f>E110+F110</f>
        <v>67</v>
      </c>
      <c r="E110" s="18">
        <f>G110+H110+M110</f>
        <v>67</v>
      </c>
      <c r="F110" s="56"/>
      <c r="G110" s="56"/>
      <c r="H110" s="18">
        <f>SUM(I110:L110)</f>
        <v>65</v>
      </c>
      <c r="I110" s="56">
        <v>16</v>
      </c>
      <c r="J110" s="56">
        <v>17</v>
      </c>
      <c r="K110" s="56">
        <v>30</v>
      </c>
      <c r="L110" s="56">
        <v>2</v>
      </c>
      <c r="M110" s="18">
        <f>N110+O110+P110</f>
        <v>2</v>
      </c>
      <c r="N110" s="56">
        <v>1</v>
      </c>
      <c r="O110" s="56"/>
      <c r="P110" s="56">
        <v>1</v>
      </c>
      <c r="Q110" s="20">
        <f t="shared" ref="Q110:Q131" si="36">(H110/D110)*100</f>
        <v>97.014925373134332</v>
      </c>
      <c r="R110" s="20">
        <f t="shared" ref="R110:R131" si="37">((J110+I110)/D110)*100</f>
        <v>49.253731343283583</v>
      </c>
      <c r="S110" s="21"/>
    </row>
    <row r="111" spans="1:19" ht="18.75" customHeight="1" x14ac:dyDescent="0.2">
      <c r="A111" s="42" t="s">
        <v>24</v>
      </c>
      <c r="B111" s="18">
        <f t="shared" ref="B111:B131" si="38">C111+D111</f>
        <v>60</v>
      </c>
      <c r="C111" s="19"/>
      <c r="D111" s="18">
        <f t="shared" ref="D111:D130" si="39">E111+F111</f>
        <v>60</v>
      </c>
      <c r="E111" s="18">
        <f t="shared" ref="E111:E130" si="40">G111+H111+M111</f>
        <v>60</v>
      </c>
      <c r="F111" s="19"/>
      <c r="G111" s="19"/>
      <c r="H111" s="18">
        <f>SUM(I111:L111)</f>
        <v>59</v>
      </c>
      <c r="I111" s="19">
        <v>11</v>
      </c>
      <c r="J111" s="19">
        <v>13</v>
      </c>
      <c r="K111" s="19">
        <v>31</v>
      </c>
      <c r="L111" s="19">
        <v>4</v>
      </c>
      <c r="M111" s="18">
        <f t="shared" ref="M111:M131" si="41">N111+O111+P111</f>
        <v>1</v>
      </c>
      <c r="N111" s="19"/>
      <c r="O111" s="19">
        <v>1</v>
      </c>
      <c r="P111" s="19"/>
      <c r="Q111" s="20">
        <f t="shared" si="36"/>
        <v>98.333333333333329</v>
      </c>
      <c r="R111" s="20">
        <f t="shared" si="37"/>
        <v>40</v>
      </c>
      <c r="S111" s="21"/>
    </row>
    <row r="112" spans="1:19" ht="18.75" customHeight="1" x14ac:dyDescent="0.2">
      <c r="A112" s="42" t="s">
        <v>51</v>
      </c>
      <c r="B112" s="18">
        <f t="shared" si="38"/>
        <v>69</v>
      </c>
      <c r="C112" s="19">
        <v>1</v>
      </c>
      <c r="D112" s="18">
        <f t="shared" si="39"/>
        <v>68</v>
      </c>
      <c r="E112" s="18">
        <f t="shared" si="40"/>
        <v>68</v>
      </c>
      <c r="F112" s="19"/>
      <c r="G112" s="19">
        <v>2</v>
      </c>
      <c r="H112" s="18">
        <f t="shared" ref="H112:H130" si="42">SUM(I112:L112)</f>
        <v>47</v>
      </c>
      <c r="I112" s="19">
        <v>8</v>
      </c>
      <c r="J112" s="19">
        <v>15</v>
      </c>
      <c r="K112" s="19">
        <v>24</v>
      </c>
      <c r="L112" s="19"/>
      <c r="M112" s="18">
        <f t="shared" si="41"/>
        <v>19</v>
      </c>
      <c r="N112" s="19">
        <v>16</v>
      </c>
      <c r="O112" s="19">
        <v>2</v>
      </c>
      <c r="P112" s="19">
        <v>1</v>
      </c>
      <c r="Q112" s="20">
        <f t="shared" si="36"/>
        <v>69.117647058823522</v>
      </c>
      <c r="R112" s="20">
        <f t="shared" si="37"/>
        <v>33.82352941176471</v>
      </c>
      <c r="S112" s="21"/>
    </row>
    <row r="113" spans="1:19" ht="18.75" customHeight="1" x14ac:dyDescent="0.2">
      <c r="A113" s="42" t="s">
        <v>75</v>
      </c>
      <c r="B113" s="18">
        <f t="shared" si="38"/>
        <v>47</v>
      </c>
      <c r="C113" s="19"/>
      <c r="D113" s="18">
        <f t="shared" si="39"/>
        <v>47</v>
      </c>
      <c r="E113" s="18">
        <f t="shared" si="40"/>
        <v>47</v>
      </c>
      <c r="F113" s="19"/>
      <c r="G113" s="19"/>
      <c r="H113" s="18">
        <f t="shared" si="42"/>
        <v>46</v>
      </c>
      <c r="I113" s="19">
        <v>3</v>
      </c>
      <c r="J113" s="19">
        <v>14</v>
      </c>
      <c r="K113" s="19">
        <v>29</v>
      </c>
      <c r="L113" s="19"/>
      <c r="M113" s="18">
        <f t="shared" si="41"/>
        <v>1</v>
      </c>
      <c r="N113" s="19"/>
      <c r="O113" s="19"/>
      <c r="P113" s="19">
        <v>1</v>
      </c>
      <c r="Q113" s="20">
        <f t="shared" si="36"/>
        <v>97.872340425531917</v>
      </c>
      <c r="R113" s="20">
        <f t="shared" si="37"/>
        <v>36.170212765957451</v>
      </c>
      <c r="S113" s="21"/>
    </row>
    <row r="114" spans="1:19" ht="18.75" customHeight="1" x14ac:dyDescent="0.2">
      <c r="A114" s="42" t="s">
        <v>25</v>
      </c>
      <c r="B114" s="18">
        <f t="shared" si="38"/>
        <v>82</v>
      </c>
      <c r="C114" s="19"/>
      <c r="D114" s="18">
        <f t="shared" si="39"/>
        <v>82</v>
      </c>
      <c r="E114" s="18">
        <f t="shared" si="40"/>
        <v>82</v>
      </c>
      <c r="F114" s="19"/>
      <c r="G114" s="19"/>
      <c r="H114" s="18">
        <f t="shared" si="42"/>
        <v>80</v>
      </c>
      <c r="I114" s="19">
        <v>6</v>
      </c>
      <c r="J114" s="19">
        <v>20</v>
      </c>
      <c r="K114" s="19">
        <v>39</v>
      </c>
      <c r="L114" s="19">
        <v>15</v>
      </c>
      <c r="M114" s="18">
        <f t="shared" si="41"/>
        <v>2</v>
      </c>
      <c r="N114" s="19"/>
      <c r="O114" s="19"/>
      <c r="P114" s="19">
        <v>2</v>
      </c>
      <c r="Q114" s="20">
        <f t="shared" si="36"/>
        <v>97.560975609756099</v>
      </c>
      <c r="R114" s="20">
        <f t="shared" si="37"/>
        <v>31.707317073170731</v>
      </c>
      <c r="S114" s="21"/>
    </row>
    <row r="115" spans="1:19" ht="18.75" customHeight="1" x14ac:dyDescent="0.2">
      <c r="A115" s="42" t="s">
        <v>50</v>
      </c>
      <c r="B115" s="18">
        <f t="shared" si="38"/>
        <v>73</v>
      </c>
      <c r="C115" s="19"/>
      <c r="D115" s="18">
        <f t="shared" si="39"/>
        <v>73</v>
      </c>
      <c r="E115" s="18">
        <f t="shared" si="40"/>
        <v>73</v>
      </c>
      <c r="F115" s="19"/>
      <c r="G115" s="19"/>
      <c r="H115" s="18">
        <f t="shared" si="42"/>
        <v>61</v>
      </c>
      <c r="I115" s="19">
        <v>1</v>
      </c>
      <c r="J115" s="19">
        <v>18</v>
      </c>
      <c r="K115" s="19">
        <v>42</v>
      </c>
      <c r="L115" s="19"/>
      <c r="M115" s="18">
        <f t="shared" si="41"/>
        <v>12</v>
      </c>
      <c r="N115" s="19">
        <v>10</v>
      </c>
      <c r="O115" s="19">
        <v>1</v>
      </c>
      <c r="P115" s="19">
        <v>1</v>
      </c>
      <c r="Q115" s="20">
        <f t="shared" si="36"/>
        <v>83.561643835616437</v>
      </c>
      <c r="R115" s="20">
        <f t="shared" si="37"/>
        <v>26.027397260273972</v>
      </c>
      <c r="S115" s="21"/>
    </row>
    <row r="116" spans="1:19" ht="18.75" customHeight="1" x14ac:dyDescent="0.2">
      <c r="A116" s="42" t="s">
        <v>26</v>
      </c>
      <c r="B116" s="18">
        <f t="shared" si="38"/>
        <v>69</v>
      </c>
      <c r="C116" s="19"/>
      <c r="D116" s="18">
        <f t="shared" si="39"/>
        <v>69</v>
      </c>
      <c r="E116" s="18">
        <f t="shared" si="40"/>
        <v>69</v>
      </c>
      <c r="F116" s="19"/>
      <c r="G116" s="19"/>
      <c r="H116" s="18">
        <f t="shared" si="42"/>
        <v>68</v>
      </c>
      <c r="I116" s="19"/>
      <c r="J116" s="19">
        <v>11</v>
      </c>
      <c r="K116" s="19">
        <v>39</v>
      </c>
      <c r="L116" s="19">
        <v>18</v>
      </c>
      <c r="M116" s="18">
        <f t="shared" si="41"/>
        <v>1</v>
      </c>
      <c r="N116" s="19"/>
      <c r="O116" s="19"/>
      <c r="P116" s="19">
        <v>1</v>
      </c>
      <c r="Q116" s="20">
        <f t="shared" si="36"/>
        <v>98.550724637681171</v>
      </c>
      <c r="R116" s="20">
        <f t="shared" si="37"/>
        <v>15.942028985507244</v>
      </c>
      <c r="S116" s="21"/>
    </row>
    <row r="117" spans="1:19" ht="18.75" customHeight="1" x14ac:dyDescent="0.2">
      <c r="A117" s="42" t="s">
        <v>72</v>
      </c>
      <c r="B117" s="18">
        <f t="shared" si="38"/>
        <v>79</v>
      </c>
      <c r="C117" s="19">
        <v>1</v>
      </c>
      <c r="D117" s="18">
        <f t="shared" si="39"/>
        <v>78</v>
      </c>
      <c r="E117" s="18">
        <f t="shared" si="40"/>
        <v>78</v>
      </c>
      <c r="F117" s="19"/>
      <c r="G117" s="19"/>
      <c r="H117" s="18">
        <f t="shared" si="42"/>
        <v>75</v>
      </c>
      <c r="I117" s="19">
        <v>5</v>
      </c>
      <c r="J117" s="19">
        <v>20</v>
      </c>
      <c r="K117" s="19">
        <v>32</v>
      </c>
      <c r="L117" s="19">
        <v>18</v>
      </c>
      <c r="M117" s="18">
        <f t="shared" si="41"/>
        <v>3</v>
      </c>
      <c r="N117" s="19">
        <v>2</v>
      </c>
      <c r="O117" s="19"/>
      <c r="P117" s="19">
        <v>1</v>
      </c>
      <c r="Q117" s="20">
        <f>(H117/D117)*100</f>
        <v>96.15384615384616</v>
      </c>
      <c r="R117" s="20">
        <f>((J117+I117)/D117)*100</f>
        <v>32.051282051282051</v>
      </c>
      <c r="S117" s="21"/>
    </row>
    <row r="118" spans="1:19" ht="18.75" customHeight="1" x14ac:dyDescent="0.2">
      <c r="A118" s="42" t="s">
        <v>27</v>
      </c>
      <c r="B118" s="18">
        <f t="shared" si="38"/>
        <v>62</v>
      </c>
      <c r="C118" s="19">
        <v>1</v>
      </c>
      <c r="D118" s="18">
        <f t="shared" si="39"/>
        <v>61</v>
      </c>
      <c r="E118" s="18">
        <f t="shared" si="40"/>
        <v>59</v>
      </c>
      <c r="F118" s="19">
        <v>2</v>
      </c>
      <c r="G118" s="19"/>
      <c r="H118" s="18">
        <f t="shared" si="42"/>
        <v>58</v>
      </c>
      <c r="I118" s="19">
        <v>6</v>
      </c>
      <c r="J118" s="19">
        <v>18</v>
      </c>
      <c r="K118" s="19">
        <v>20</v>
      </c>
      <c r="L118" s="19">
        <v>14</v>
      </c>
      <c r="M118" s="18">
        <f t="shared" si="41"/>
        <v>1</v>
      </c>
      <c r="N118" s="19"/>
      <c r="O118" s="19"/>
      <c r="P118" s="19">
        <v>1</v>
      </c>
      <c r="Q118" s="20">
        <f t="shared" si="36"/>
        <v>95.081967213114751</v>
      </c>
      <c r="R118" s="20">
        <f t="shared" si="37"/>
        <v>39.344262295081968</v>
      </c>
      <c r="S118" s="21"/>
    </row>
    <row r="119" spans="1:19" ht="18.75" customHeight="1" x14ac:dyDescent="0.2">
      <c r="A119" s="42" t="s">
        <v>28</v>
      </c>
      <c r="B119" s="18">
        <f t="shared" si="38"/>
        <v>289</v>
      </c>
      <c r="C119" s="19">
        <v>3</v>
      </c>
      <c r="D119" s="18">
        <f t="shared" si="39"/>
        <v>286</v>
      </c>
      <c r="E119" s="18">
        <f t="shared" si="40"/>
        <v>286</v>
      </c>
      <c r="F119" s="19"/>
      <c r="G119" s="19"/>
      <c r="H119" s="18">
        <f t="shared" si="42"/>
        <v>277</v>
      </c>
      <c r="I119" s="19">
        <v>16</v>
      </c>
      <c r="J119" s="19">
        <v>68</v>
      </c>
      <c r="K119" s="19">
        <v>171</v>
      </c>
      <c r="L119" s="19">
        <v>22</v>
      </c>
      <c r="M119" s="18">
        <f t="shared" si="41"/>
        <v>9</v>
      </c>
      <c r="N119" s="19">
        <v>5</v>
      </c>
      <c r="O119" s="19">
        <v>1</v>
      </c>
      <c r="P119" s="19">
        <v>3</v>
      </c>
      <c r="Q119" s="20">
        <f t="shared" si="36"/>
        <v>96.853146853146853</v>
      </c>
      <c r="R119" s="20">
        <f t="shared" si="37"/>
        <v>29.37062937062937</v>
      </c>
      <c r="S119" s="21"/>
    </row>
    <row r="120" spans="1:19" ht="18.75" customHeight="1" x14ac:dyDescent="0.2">
      <c r="A120" s="42" t="s">
        <v>70</v>
      </c>
      <c r="B120" s="18">
        <f t="shared" si="38"/>
        <v>74</v>
      </c>
      <c r="C120" s="19"/>
      <c r="D120" s="18">
        <f t="shared" si="39"/>
        <v>74</v>
      </c>
      <c r="E120" s="18">
        <f t="shared" si="40"/>
        <v>74</v>
      </c>
      <c r="F120" s="19"/>
      <c r="G120" s="19">
        <v>2</v>
      </c>
      <c r="H120" s="18">
        <f t="shared" si="42"/>
        <v>63</v>
      </c>
      <c r="I120" s="19">
        <v>3</v>
      </c>
      <c r="J120" s="19">
        <v>7</v>
      </c>
      <c r="K120" s="19">
        <v>52</v>
      </c>
      <c r="L120" s="19">
        <v>1</v>
      </c>
      <c r="M120" s="18">
        <f t="shared" si="41"/>
        <v>9</v>
      </c>
      <c r="N120" s="19">
        <v>4</v>
      </c>
      <c r="O120" s="19">
        <v>3</v>
      </c>
      <c r="P120" s="19">
        <v>2</v>
      </c>
      <c r="Q120" s="20">
        <f t="shared" si="36"/>
        <v>85.13513513513513</v>
      </c>
      <c r="R120" s="20">
        <f t="shared" si="37"/>
        <v>13.513513513513514</v>
      </c>
      <c r="S120" s="21"/>
    </row>
    <row r="121" spans="1:19" ht="25.5" customHeight="1" x14ac:dyDescent="0.2">
      <c r="A121" s="42" t="s">
        <v>73</v>
      </c>
      <c r="B121" s="18">
        <f t="shared" si="38"/>
        <v>57</v>
      </c>
      <c r="C121" s="19"/>
      <c r="D121" s="18">
        <f t="shared" ref="D121" si="43">E121+F121</f>
        <v>57</v>
      </c>
      <c r="E121" s="18">
        <f t="shared" ref="E121" si="44">G121+H121+M121</f>
        <v>57</v>
      </c>
      <c r="F121" s="19"/>
      <c r="G121" s="19"/>
      <c r="H121" s="18">
        <f t="shared" si="42"/>
        <v>41</v>
      </c>
      <c r="I121" s="19">
        <v>6</v>
      </c>
      <c r="J121" s="19">
        <v>13</v>
      </c>
      <c r="K121" s="19">
        <v>20</v>
      </c>
      <c r="L121" s="19">
        <v>2</v>
      </c>
      <c r="M121" s="18">
        <f t="shared" si="41"/>
        <v>16</v>
      </c>
      <c r="N121" s="19">
        <v>8</v>
      </c>
      <c r="O121" s="19">
        <v>6</v>
      </c>
      <c r="P121" s="19">
        <v>2</v>
      </c>
      <c r="Q121" s="20">
        <f t="shared" ref="Q121" si="45">(H121/D121)*100</f>
        <v>71.929824561403507</v>
      </c>
      <c r="R121" s="20">
        <f t="shared" ref="R121" si="46">((J121+I121)/D121)*100</f>
        <v>33.333333333333329</v>
      </c>
      <c r="S121" s="21"/>
    </row>
    <row r="122" spans="1:19" s="68" customFormat="1" ht="18" customHeight="1" x14ac:dyDescent="0.2">
      <c r="A122" s="42" t="s">
        <v>29</v>
      </c>
      <c r="B122" s="18">
        <f t="shared" si="38"/>
        <v>125</v>
      </c>
      <c r="C122" s="19"/>
      <c r="D122" s="18">
        <f t="shared" si="39"/>
        <v>125</v>
      </c>
      <c r="E122" s="18">
        <f t="shared" si="40"/>
        <v>125</v>
      </c>
      <c r="F122" s="19"/>
      <c r="G122" s="19"/>
      <c r="H122" s="18">
        <f t="shared" si="42"/>
        <v>107</v>
      </c>
      <c r="I122" s="19">
        <v>7</v>
      </c>
      <c r="J122" s="19">
        <v>18</v>
      </c>
      <c r="K122" s="19">
        <v>76</v>
      </c>
      <c r="L122" s="19">
        <v>6</v>
      </c>
      <c r="M122" s="18">
        <f t="shared" si="41"/>
        <v>18</v>
      </c>
      <c r="N122" s="19">
        <v>10</v>
      </c>
      <c r="O122" s="19">
        <v>8</v>
      </c>
      <c r="P122" s="19"/>
      <c r="Q122" s="20">
        <f t="shared" si="36"/>
        <v>85.6</v>
      </c>
      <c r="R122" s="20">
        <f t="shared" si="37"/>
        <v>20</v>
      </c>
      <c r="S122" s="67"/>
    </row>
    <row r="123" spans="1:19" ht="18" customHeight="1" x14ac:dyDescent="0.2">
      <c r="A123" s="42" t="s">
        <v>30</v>
      </c>
      <c r="B123" s="18">
        <f t="shared" si="38"/>
        <v>98</v>
      </c>
      <c r="C123" s="19"/>
      <c r="D123" s="18">
        <f t="shared" si="39"/>
        <v>98</v>
      </c>
      <c r="E123" s="18">
        <f t="shared" si="40"/>
        <v>98</v>
      </c>
      <c r="F123" s="19"/>
      <c r="G123" s="19"/>
      <c r="H123" s="18">
        <f t="shared" si="42"/>
        <v>93</v>
      </c>
      <c r="I123" s="19">
        <v>15</v>
      </c>
      <c r="J123" s="19">
        <v>21</v>
      </c>
      <c r="K123" s="19">
        <v>33</v>
      </c>
      <c r="L123" s="19">
        <v>24</v>
      </c>
      <c r="M123" s="18">
        <f t="shared" si="41"/>
        <v>5</v>
      </c>
      <c r="N123" s="19"/>
      <c r="O123" s="19"/>
      <c r="P123" s="19">
        <v>5</v>
      </c>
      <c r="Q123" s="20">
        <f t="shared" si="36"/>
        <v>94.897959183673478</v>
      </c>
      <c r="R123" s="20">
        <f t="shared" si="37"/>
        <v>36.734693877551024</v>
      </c>
      <c r="S123" s="21"/>
    </row>
    <row r="124" spans="1:19" ht="26.25" customHeight="1" x14ac:dyDescent="0.2">
      <c r="A124" s="42" t="s">
        <v>31</v>
      </c>
      <c r="B124" s="18">
        <f t="shared" si="38"/>
        <v>35</v>
      </c>
      <c r="C124" s="19">
        <v>1</v>
      </c>
      <c r="D124" s="18">
        <f t="shared" si="39"/>
        <v>34</v>
      </c>
      <c r="E124" s="18">
        <f t="shared" si="40"/>
        <v>34</v>
      </c>
      <c r="F124" s="19"/>
      <c r="G124" s="19"/>
      <c r="H124" s="18">
        <f t="shared" si="42"/>
        <v>19</v>
      </c>
      <c r="I124" s="19">
        <v>5</v>
      </c>
      <c r="J124" s="19">
        <v>3</v>
      </c>
      <c r="K124" s="19">
        <v>8</v>
      </c>
      <c r="L124" s="19">
        <v>3</v>
      </c>
      <c r="M124" s="18">
        <f t="shared" si="41"/>
        <v>15</v>
      </c>
      <c r="N124" s="19">
        <v>9</v>
      </c>
      <c r="O124" s="19">
        <v>2</v>
      </c>
      <c r="P124" s="19">
        <v>4</v>
      </c>
      <c r="Q124" s="20">
        <f t="shared" si="36"/>
        <v>55.882352941176471</v>
      </c>
      <c r="R124" s="20">
        <f t="shared" si="37"/>
        <v>23.52941176470588</v>
      </c>
      <c r="S124" s="21"/>
    </row>
    <row r="125" spans="1:19" ht="27.75" customHeight="1" x14ac:dyDescent="0.2">
      <c r="A125" s="42" t="s">
        <v>71</v>
      </c>
      <c r="B125" s="18">
        <f t="shared" si="38"/>
        <v>23</v>
      </c>
      <c r="C125" s="19"/>
      <c r="D125" s="18">
        <f t="shared" si="39"/>
        <v>23</v>
      </c>
      <c r="E125" s="18">
        <f t="shared" si="40"/>
        <v>23</v>
      </c>
      <c r="F125" s="19"/>
      <c r="G125" s="19"/>
      <c r="H125" s="18">
        <f t="shared" si="42"/>
        <v>23</v>
      </c>
      <c r="I125" s="19">
        <v>7</v>
      </c>
      <c r="J125" s="19">
        <v>11</v>
      </c>
      <c r="K125" s="19">
        <v>5</v>
      </c>
      <c r="L125" s="19"/>
      <c r="M125" s="18">
        <f t="shared" si="41"/>
        <v>0</v>
      </c>
      <c r="N125" s="19"/>
      <c r="O125" s="19"/>
      <c r="P125" s="19"/>
      <c r="Q125" s="20">
        <f t="shared" si="36"/>
        <v>100</v>
      </c>
      <c r="R125" s="20">
        <f t="shared" si="37"/>
        <v>78.260869565217391</v>
      </c>
      <c r="S125" s="21"/>
    </row>
    <row r="126" spans="1:19" ht="18" customHeight="1" x14ac:dyDescent="0.2">
      <c r="A126" s="42" t="s">
        <v>32</v>
      </c>
      <c r="B126" s="18">
        <f t="shared" si="38"/>
        <v>109</v>
      </c>
      <c r="C126" s="19"/>
      <c r="D126" s="18">
        <f t="shared" si="39"/>
        <v>109</v>
      </c>
      <c r="E126" s="18">
        <f t="shared" si="40"/>
        <v>101</v>
      </c>
      <c r="F126" s="19">
        <v>8</v>
      </c>
      <c r="G126" s="19"/>
      <c r="H126" s="18">
        <f t="shared" si="42"/>
        <v>96</v>
      </c>
      <c r="I126" s="19">
        <v>26</v>
      </c>
      <c r="J126" s="19">
        <v>27</v>
      </c>
      <c r="K126" s="19">
        <v>42</v>
      </c>
      <c r="L126" s="19">
        <v>1</v>
      </c>
      <c r="M126" s="18">
        <f t="shared" si="41"/>
        <v>5</v>
      </c>
      <c r="N126" s="19">
        <v>4</v>
      </c>
      <c r="O126" s="19">
        <v>1</v>
      </c>
      <c r="P126" s="19"/>
      <c r="Q126" s="20">
        <f t="shared" si="36"/>
        <v>88.073394495412856</v>
      </c>
      <c r="R126" s="20">
        <f t="shared" si="37"/>
        <v>48.623853211009177</v>
      </c>
      <c r="S126" s="21"/>
    </row>
    <row r="127" spans="1:19" ht="18" customHeight="1" x14ac:dyDescent="0.2">
      <c r="A127" s="42" t="s">
        <v>33</v>
      </c>
      <c r="B127" s="18">
        <f t="shared" si="38"/>
        <v>92</v>
      </c>
      <c r="C127" s="19"/>
      <c r="D127" s="18">
        <f t="shared" si="39"/>
        <v>92</v>
      </c>
      <c r="E127" s="18">
        <f t="shared" si="40"/>
        <v>92</v>
      </c>
      <c r="F127" s="19"/>
      <c r="G127" s="19"/>
      <c r="H127" s="18">
        <f t="shared" si="42"/>
        <v>50</v>
      </c>
      <c r="I127" s="19">
        <v>7</v>
      </c>
      <c r="J127" s="19">
        <v>18</v>
      </c>
      <c r="K127" s="19">
        <v>24</v>
      </c>
      <c r="L127" s="19">
        <v>1</v>
      </c>
      <c r="M127" s="18">
        <f t="shared" si="41"/>
        <v>42</v>
      </c>
      <c r="N127" s="19">
        <v>19</v>
      </c>
      <c r="O127" s="19">
        <v>11</v>
      </c>
      <c r="P127" s="19">
        <v>12</v>
      </c>
      <c r="Q127" s="20">
        <f t="shared" si="36"/>
        <v>54.347826086956516</v>
      </c>
      <c r="R127" s="20">
        <f t="shared" si="37"/>
        <v>27.173913043478258</v>
      </c>
      <c r="S127" s="21"/>
    </row>
    <row r="128" spans="1:19" ht="18" customHeight="1" x14ac:dyDescent="0.2">
      <c r="A128" s="42" t="s">
        <v>34</v>
      </c>
      <c r="B128" s="18">
        <f t="shared" si="38"/>
        <v>45</v>
      </c>
      <c r="C128" s="19"/>
      <c r="D128" s="18">
        <f t="shared" si="39"/>
        <v>45</v>
      </c>
      <c r="E128" s="18">
        <f t="shared" si="40"/>
        <v>45</v>
      </c>
      <c r="F128" s="19"/>
      <c r="G128" s="19">
        <v>1</v>
      </c>
      <c r="H128" s="18">
        <f t="shared" si="42"/>
        <v>44</v>
      </c>
      <c r="I128" s="19">
        <v>4</v>
      </c>
      <c r="J128" s="19">
        <v>18</v>
      </c>
      <c r="K128" s="19">
        <v>17</v>
      </c>
      <c r="L128" s="19">
        <v>5</v>
      </c>
      <c r="M128" s="18">
        <f t="shared" si="41"/>
        <v>0</v>
      </c>
      <c r="N128" s="19"/>
      <c r="O128" s="19"/>
      <c r="P128" s="19"/>
      <c r="Q128" s="20">
        <f t="shared" si="36"/>
        <v>97.777777777777771</v>
      </c>
      <c r="R128" s="20">
        <f t="shared" si="37"/>
        <v>48.888888888888886</v>
      </c>
      <c r="S128" s="21"/>
    </row>
    <row r="129" spans="1:19" ht="18" customHeight="1" x14ac:dyDescent="0.2">
      <c r="A129" s="42" t="s">
        <v>57</v>
      </c>
      <c r="B129" s="18">
        <f t="shared" si="38"/>
        <v>149</v>
      </c>
      <c r="C129" s="19">
        <v>1</v>
      </c>
      <c r="D129" s="18">
        <f t="shared" si="39"/>
        <v>148</v>
      </c>
      <c r="E129" s="18">
        <f t="shared" si="40"/>
        <v>148</v>
      </c>
      <c r="F129" s="19"/>
      <c r="G129" s="19">
        <v>1</v>
      </c>
      <c r="H129" s="18">
        <f t="shared" si="42"/>
        <v>127</v>
      </c>
      <c r="I129" s="19">
        <v>24</v>
      </c>
      <c r="J129" s="19">
        <v>28</v>
      </c>
      <c r="K129" s="19">
        <v>55</v>
      </c>
      <c r="L129" s="19">
        <v>20</v>
      </c>
      <c r="M129" s="18">
        <f t="shared" si="41"/>
        <v>20</v>
      </c>
      <c r="N129" s="19">
        <v>11</v>
      </c>
      <c r="O129" s="19">
        <v>5</v>
      </c>
      <c r="P129" s="19">
        <v>4</v>
      </c>
      <c r="Q129" s="20">
        <f t="shared" si="36"/>
        <v>85.810810810810807</v>
      </c>
      <c r="R129" s="20">
        <f t="shared" si="37"/>
        <v>35.135135135135137</v>
      </c>
      <c r="S129" s="21"/>
    </row>
    <row r="130" spans="1:19" ht="18" customHeight="1" x14ac:dyDescent="0.2">
      <c r="A130" s="42" t="s">
        <v>74</v>
      </c>
      <c r="B130" s="18">
        <f t="shared" si="38"/>
        <v>24</v>
      </c>
      <c r="C130" s="19"/>
      <c r="D130" s="18">
        <f t="shared" si="39"/>
        <v>24</v>
      </c>
      <c r="E130" s="18">
        <f t="shared" si="40"/>
        <v>24</v>
      </c>
      <c r="F130" s="19"/>
      <c r="G130" s="19"/>
      <c r="H130" s="18">
        <f t="shared" si="42"/>
        <v>17</v>
      </c>
      <c r="I130" s="19">
        <v>5</v>
      </c>
      <c r="J130" s="19">
        <v>11</v>
      </c>
      <c r="K130" s="19">
        <v>1</v>
      </c>
      <c r="L130" s="19"/>
      <c r="M130" s="18">
        <f t="shared" si="41"/>
        <v>7</v>
      </c>
      <c r="N130" s="19">
        <v>6</v>
      </c>
      <c r="O130" s="19"/>
      <c r="P130" s="19">
        <v>1</v>
      </c>
      <c r="Q130" s="20">
        <f t="shared" si="36"/>
        <v>70.833333333333343</v>
      </c>
      <c r="R130" s="20">
        <f t="shared" si="37"/>
        <v>66.666666666666657</v>
      </c>
      <c r="S130" s="21"/>
    </row>
    <row r="131" spans="1:19" ht="18" customHeight="1" x14ac:dyDescent="0.2">
      <c r="A131" s="24" t="s">
        <v>35</v>
      </c>
      <c r="B131" s="25">
        <f t="shared" si="38"/>
        <v>1729</v>
      </c>
      <c r="C131" s="26">
        <f>SUM(C110:C130)</f>
        <v>9</v>
      </c>
      <c r="D131" s="25">
        <f>E131+F131</f>
        <v>1720</v>
      </c>
      <c r="E131" s="25">
        <f>G131+H131+M131</f>
        <v>1710</v>
      </c>
      <c r="F131" s="26">
        <f>SUM(F110:F130)</f>
        <v>10</v>
      </c>
      <c r="G131" s="26">
        <f>SUM(G110:G130)</f>
        <v>6</v>
      </c>
      <c r="H131" s="26">
        <f>I131+J131+K131+L131</f>
        <v>1516</v>
      </c>
      <c r="I131" s="26">
        <f>SUM(I110:I130)</f>
        <v>181</v>
      </c>
      <c r="J131" s="26">
        <f>SUM(J110:J130)</f>
        <v>389</v>
      </c>
      <c r="K131" s="26">
        <f>SUM(K110:K130)</f>
        <v>790</v>
      </c>
      <c r="L131" s="26">
        <f>SUM(L110:L130)</f>
        <v>156</v>
      </c>
      <c r="M131" s="25">
        <f t="shared" si="41"/>
        <v>188</v>
      </c>
      <c r="N131" s="26">
        <f>SUM(N110:N130)</f>
        <v>105</v>
      </c>
      <c r="O131" s="26">
        <f>SUM(O110:O130)</f>
        <v>41</v>
      </c>
      <c r="P131" s="26">
        <f>SUM(P110:P130)</f>
        <v>42</v>
      </c>
      <c r="Q131" s="27">
        <f t="shared" si="36"/>
        <v>88.139534883720927</v>
      </c>
      <c r="R131" s="27">
        <f t="shared" si="37"/>
        <v>33.139534883720927</v>
      </c>
      <c r="S131" s="21"/>
    </row>
    <row r="132" spans="1:19" ht="15" customHeight="1" x14ac:dyDescent="0.2">
      <c r="A132" s="24" t="s">
        <v>36</v>
      </c>
      <c r="B132" s="57"/>
      <c r="C132" s="57"/>
      <c r="D132" s="50">
        <f>(D131/B131)*100</f>
        <v>99.479467900520532</v>
      </c>
      <c r="E132" s="50">
        <f>(E131/D131)*100</f>
        <v>99.418604651162795</v>
      </c>
      <c r="F132" s="50">
        <f>(F131/D131)*100</f>
        <v>0.58139534883720934</v>
      </c>
      <c r="G132" s="50">
        <f>(G131/D131)*100</f>
        <v>0.34883720930232559</v>
      </c>
      <c r="H132" s="50">
        <f>(H131/D131)*100</f>
        <v>88.139534883720927</v>
      </c>
      <c r="I132" s="50">
        <f>(I131/D131)*100</f>
        <v>10.523255813953488</v>
      </c>
      <c r="J132" s="50">
        <f>(J131/D131)*100</f>
        <v>22.616279069767444</v>
      </c>
      <c r="K132" s="50">
        <f>(K131/D131)*100</f>
        <v>45.930232558139537</v>
      </c>
      <c r="L132" s="50">
        <f>(L131/D131)*100</f>
        <v>9.0697674418604652</v>
      </c>
      <c r="M132" s="50">
        <f>(M131/D131)*100</f>
        <v>10.930232558139535</v>
      </c>
      <c r="N132" s="50">
        <f>(N131/D131)*100</f>
        <v>6.104651162790697</v>
      </c>
      <c r="O132" s="50">
        <f>(O131/D131)*100</f>
        <v>2.3837209302325584</v>
      </c>
      <c r="P132" s="50">
        <f>(P131/D131)*100</f>
        <v>2.441860465116279</v>
      </c>
      <c r="Q132" s="58"/>
      <c r="R132" s="58"/>
      <c r="S132" s="21"/>
    </row>
    <row r="133" spans="1:19" ht="15" customHeight="1" x14ac:dyDescent="0.2">
      <c r="A133" s="122" t="s">
        <v>62</v>
      </c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</row>
    <row r="134" spans="1:19" x14ac:dyDescent="0.2">
      <c r="A134" s="40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</row>
    <row r="135" spans="1:19" x14ac:dyDescent="0.2">
      <c r="A135" s="40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</row>
    <row r="136" spans="1:19" ht="15.75" x14ac:dyDescent="0.2">
      <c r="A136" s="72"/>
      <c r="B136" s="134" t="s">
        <v>61</v>
      </c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</row>
    <row r="137" spans="1:19" ht="15" customHeight="1" x14ac:dyDescent="0.2">
      <c r="A137" s="135" t="s">
        <v>63</v>
      </c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</row>
    <row r="138" spans="1:19" ht="15.75" x14ac:dyDescent="0.25">
      <c r="A138" s="70"/>
      <c r="B138" s="71"/>
      <c r="C138" s="73"/>
      <c r="D138" s="73"/>
      <c r="E138" s="73"/>
      <c r="F138" s="73"/>
      <c r="G138" s="75" t="s">
        <v>40</v>
      </c>
      <c r="H138" s="74"/>
      <c r="I138" s="74"/>
      <c r="J138" s="74"/>
      <c r="K138" s="74"/>
      <c r="L138" s="74"/>
      <c r="M138" s="71"/>
      <c r="N138" s="71"/>
      <c r="O138" s="71"/>
      <c r="P138" s="71"/>
      <c r="Q138" s="71"/>
      <c r="R138" s="71"/>
      <c r="S138" s="71"/>
    </row>
    <row r="139" spans="1:19" ht="15.75" x14ac:dyDescent="0.25">
      <c r="A139" s="70"/>
      <c r="B139" s="71"/>
      <c r="C139" s="133" t="s">
        <v>43</v>
      </c>
      <c r="D139" s="133"/>
      <c r="E139" s="73"/>
      <c r="F139" s="74"/>
      <c r="G139" s="74"/>
      <c r="H139" s="74"/>
      <c r="I139" s="74"/>
      <c r="J139" s="74"/>
      <c r="K139" s="74"/>
      <c r="L139" s="74"/>
      <c r="M139" s="74"/>
      <c r="N139" s="74"/>
      <c r="O139" s="136" t="s">
        <v>92</v>
      </c>
      <c r="P139" s="126"/>
      <c r="Q139" s="126"/>
      <c r="R139" s="126"/>
      <c r="S139" s="126"/>
    </row>
    <row r="140" spans="1:19" ht="12" customHeight="1" x14ac:dyDescent="0.2">
      <c r="A140" s="123" t="s">
        <v>2</v>
      </c>
      <c r="B140" s="123" t="s">
        <v>3</v>
      </c>
      <c r="C140" s="123" t="s">
        <v>87</v>
      </c>
      <c r="D140" s="123" t="s">
        <v>5</v>
      </c>
      <c r="E140" s="123" t="s">
        <v>6</v>
      </c>
      <c r="F140" s="127" t="s">
        <v>7</v>
      </c>
      <c r="G140" s="128" t="s">
        <v>8</v>
      </c>
      <c r="H140" s="123" t="s">
        <v>9</v>
      </c>
      <c r="I140" s="123"/>
      <c r="J140" s="123"/>
      <c r="K140" s="123"/>
      <c r="L140" s="123"/>
      <c r="M140" s="130" t="s">
        <v>10</v>
      </c>
      <c r="N140" s="131"/>
      <c r="O140" s="131"/>
      <c r="P140" s="132"/>
      <c r="Q140" s="123" t="s">
        <v>11</v>
      </c>
      <c r="R140" s="123" t="s">
        <v>12</v>
      </c>
      <c r="S140" s="120" t="s">
        <v>13</v>
      </c>
    </row>
    <row r="141" spans="1:19" ht="81" customHeight="1" x14ac:dyDescent="0.2">
      <c r="A141" s="123"/>
      <c r="B141" s="125"/>
      <c r="C141" s="123"/>
      <c r="D141" s="123"/>
      <c r="E141" s="123"/>
      <c r="F141" s="127"/>
      <c r="G141" s="129"/>
      <c r="H141" s="48" t="s">
        <v>14</v>
      </c>
      <c r="I141" s="48" t="s">
        <v>15</v>
      </c>
      <c r="J141" s="48" t="s">
        <v>16</v>
      </c>
      <c r="K141" s="48" t="s">
        <v>17</v>
      </c>
      <c r="L141" s="48" t="s">
        <v>18</v>
      </c>
      <c r="M141" s="48" t="s">
        <v>19</v>
      </c>
      <c r="N141" s="48" t="s">
        <v>20</v>
      </c>
      <c r="O141" s="48" t="s">
        <v>21</v>
      </c>
      <c r="P141" s="48" t="s">
        <v>22</v>
      </c>
      <c r="Q141" s="124"/>
      <c r="R141" s="125"/>
      <c r="S141" s="121"/>
    </row>
    <row r="142" spans="1:19" x14ac:dyDescent="0.2">
      <c r="A142" s="48">
        <v>1</v>
      </c>
      <c r="B142" s="17">
        <v>2</v>
      </c>
      <c r="C142" s="48">
        <v>3</v>
      </c>
      <c r="D142" s="48">
        <v>4</v>
      </c>
      <c r="E142" s="48">
        <v>5</v>
      </c>
      <c r="F142" s="48">
        <v>6</v>
      </c>
      <c r="G142" s="48">
        <v>7</v>
      </c>
      <c r="H142" s="48">
        <v>8</v>
      </c>
      <c r="I142" s="48">
        <v>9</v>
      </c>
      <c r="J142" s="48">
        <v>10</v>
      </c>
      <c r="K142" s="48">
        <v>11</v>
      </c>
      <c r="L142" s="48">
        <v>12</v>
      </c>
      <c r="M142" s="48">
        <v>13</v>
      </c>
      <c r="N142" s="48">
        <v>14</v>
      </c>
      <c r="O142" s="48">
        <v>15</v>
      </c>
      <c r="P142" s="48">
        <v>16</v>
      </c>
      <c r="Q142" s="48">
        <v>17</v>
      </c>
      <c r="R142" s="17">
        <v>18</v>
      </c>
      <c r="S142" s="49">
        <v>19</v>
      </c>
    </row>
    <row r="143" spans="1:19" ht="18" customHeight="1" x14ac:dyDescent="0.2">
      <c r="A143" s="41" t="s">
        <v>23</v>
      </c>
      <c r="B143" s="18">
        <f>C143+D143</f>
        <v>64</v>
      </c>
      <c r="C143" s="55"/>
      <c r="D143" s="18">
        <f>E143+F143</f>
        <v>64</v>
      </c>
      <c r="E143" s="18">
        <f>G143+H143+M143</f>
        <v>64</v>
      </c>
      <c r="F143" s="56"/>
      <c r="G143" s="56"/>
      <c r="H143" s="18">
        <f>SUM(I143:L143)</f>
        <v>64</v>
      </c>
      <c r="I143" s="56">
        <v>7</v>
      </c>
      <c r="J143" s="56">
        <v>18</v>
      </c>
      <c r="K143" s="56">
        <v>39</v>
      </c>
      <c r="L143" s="56"/>
      <c r="M143" s="18">
        <f>SUM(N143:P143)</f>
        <v>0</v>
      </c>
      <c r="N143" s="56"/>
      <c r="O143" s="56"/>
      <c r="P143" s="56"/>
      <c r="Q143" s="20">
        <f t="shared" ref="Q143:Q164" si="47">(H143/D143)*100</f>
        <v>100</v>
      </c>
      <c r="R143" s="20">
        <f t="shared" ref="R143:R164" si="48">((J143+I143)/D143)*100</f>
        <v>39.0625</v>
      </c>
      <c r="S143" s="21"/>
    </row>
    <row r="144" spans="1:19" ht="18" customHeight="1" x14ac:dyDescent="0.2">
      <c r="A144" s="42" t="s">
        <v>24</v>
      </c>
      <c r="B144" s="18">
        <f t="shared" ref="B144:B164" si="49">C144+D144</f>
        <v>57</v>
      </c>
      <c r="C144" s="19"/>
      <c r="D144" s="18">
        <f t="shared" ref="D144:D163" si="50">E144+F144</f>
        <v>57</v>
      </c>
      <c r="E144" s="18">
        <f t="shared" ref="E144:E163" si="51">G144+H144+M144</f>
        <v>57</v>
      </c>
      <c r="F144" s="19"/>
      <c r="G144" s="19"/>
      <c r="H144" s="18">
        <f t="shared" ref="H144:H163" si="52">SUM(I144:L144)</f>
        <v>57</v>
      </c>
      <c r="I144" s="19">
        <v>11</v>
      </c>
      <c r="J144" s="19">
        <v>17</v>
      </c>
      <c r="K144" s="19">
        <v>25</v>
      </c>
      <c r="L144" s="19">
        <v>4</v>
      </c>
      <c r="M144" s="18">
        <f t="shared" ref="M144:M163" si="53">SUM(N144:P144)</f>
        <v>0</v>
      </c>
      <c r="N144" s="19"/>
      <c r="O144" s="19"/>
      <c r="P144" s="19"/>
      <c r="Q144" s="20">
        <f t="shared" si="47"/>
        <v>100</v>
      </c>
      <c r="R144" s="20">
        <f t="shared" si="48"/>
        <v>49.122807017543856</v>
      </c>
      <c r="S144" s="21"/>
    </row>
    <row r="145" spans="1:19" ht="18" customHeight="1" x14ac:dyDescent="0.2">
      <c r="A145" s="42" t="s">
        <v>51</v>
      </c>
      <c r="B145" s="18">
        <f t="shared" si="49"/>
        <v>88</v>
      </c>
      <c r="C145" s="19"/>
      <c r="D145" s="18">
        <f t="shared" si="50"/>
        <v>88</v>
      </c>
      <c r="E145" s="18">
        <f t="shared" si="51"/>
        <v>88</v>
      </c>
      <c r="F145" s="19"/>
      <c r="G145" s="19"/>
      <c r="H145" s="18">
        <f t="shared" si="52"/>
        <v>85</v>
      </c>
      <c r="I145" s="19">
        <v>9</v>
      </c>
      <c r="J145" s="19">
        <v>12</v>
      </c>
      <c r="K145" s="19">
        <v>59</v>
      </c>
      <c r="L145" s="19">
        <v>5</v>
      </c>
      <c r="M145" s="18">
        <f t="shared" si="53"/>
        <v>3</v>
      </c>
      <c r="N145" s="19"/>
      <c r="O145" s="19"/>
      <c r="P145" s="19">
        <v>3</v>
      </c>
      <c r="Q145" s="20">
        <f t="shared" si="47"/>
        <v>96.590909090909093</v>
      </c>
      <c r="R145" s="20">
        <f t="shared" si="48"/>
        <v>23.863636363636363</v>
      </c>
      <c r="S145" s="21"/>
    </row>
    <row r="146" spans="1:19" ht="18" customHeight="1" x14ac:dyDescent="0.2">
      <c r="A146" s="42" t="s">
        <v>75</v>
      </c>
      <c r="B146" s="18">
        <f t="shared" si="49"/>
        <v>56</v>
      </c>
      <c r="C146" s="19"/>
      <c r="D146" s="18">
        <f t="shared" si="50"/>
        <v>56</v>
      </c>
      <c r="E146" s="18">
        <f t="shared" si="51"/>
        <v>56</v>
      </c>
      <c r="F146" s="19"/>
      <c r="G146" s="19"/>
      <c r="H146" s="18">
        <f t="shared" si="52"/>
        <v>56</v>
      </c>
      <c r="I146" s="19">
        <v>8</v>
      </c>
      <c r="J146" s="19">
        <v>10</v>
      </c>
      <c r="K146" s="19">
        <v>5</v>
      </c>
      <c r="L146" s="19">
        <v>33</v>
      </c>
      <c r="M146" s="18">
        <f t="shared" si="53"/>
        <v>0</v>
      </c>
      <c r="N146" s="19"/>
      <c r="O146" s="19"/>
      <c r="P146" s="19"/>
      <c r="Q146" s="20">
        <f t="shared" si="47"/>
        <v>100</v>
      </c>
      <c r="R146" s="20">
        <f t="shared" si="48"/>
        <v>32.142857142857146</v>
      </c>
      <c r="S146" s="21"/>
    </row>
    <row r="147" spans="1:19" ht="18" customHeight="1" x14ac:dyDescent="0.2">
      <c r="A147" s="42" t="s">
        <v>25</v>
      </c>
      <c r="B147" s="18">
        <f t="shared" si="49"/>
        <v>89</v>
      </c>
      <c r="C147" s="19"/>
      <c r="D147" s="18">
        <f t="shared" si="50"/>
        <v>89</v>
      </c>
      <c r="E147" s="18">
        <f t="shared" si="51"/>
        <v>89</v>
      </c>
      <c r="F147" s="19"/>
      <c r="G147" s="19"/>
      <c r="H147" s="18">
        <f t="shared" si="52"/>
        <v>82</v>
      </c>
      <c r="I147" s="19">
        <v>2</v>
      </c>
      <c r="J147" s="19">
        <v>31</v>
      </c>
      <c r="K147" s="19">
        <v>39</v>
      </c>
      <c r="L147" s="19">
        <v>10</v>
      </c>
      <c r="M147" s="18">
        <f t="shared" si="53"/>
        <v>7</v>
      </c>
      <c r="N147" s="19"/>
      <c r="O147" s="19"/>
      <c r="P147" s="19">
        <v>7</v>
      </c>
      <c r="Q147" s="20">
        <f t="shared" si="47"/>
        <v>92.134831460674164</v>
      </c>
      <c r="R147" s="20">
        <f t="shared" si="48"/>
        <v>37.078651685393261</v>
      </c>
      <c r="S147" s="21"/>
    </row>
    <row r="148" spans="1:19" ht="18" customHeight="1" x14ac:dyDescent="0.2">
      <c r="A148" s="42" t="s">
        <v>50</v>
      </c>
      <c r="B148" s="18">
        <f t="shared" si="49"/>
        <v>55</v>
      </c>
      <c r="C148" s="19"/>
      <c r="D148" s="18">
        <f t="shared" si="50"/>
        <v>55</v>
      </c>
      <c r="E148" s="18">
        <f t="shared" si="51"/>
        <v>55</v>
      </c>
      <c r="F148" s="19"/>
      <c r="G148" s="19"/>
      <c r="H148" s="18">
        <f t="shared" si="52"/>
        <v>54</v>
      </c>
      <c r="I148" s="19">
        <v>15</v>
      </c>
      <c r="J148" s="19">
        <v>19</v>
      </c>
      <c r="K148" s="19">
        <v>17</v>
      </c>
      <c r="L148" s="19">
        <v>3</v>
      </c>
      <c r="M148" s="18">
        <f t="shared" si="53"/>
        <v>1</v>
      </c>
      <c r="N148" s="19">
        <v>1</v>
      </c>
      <c r="O148" s="19"/>
      <c r="P148" s="19"/>
      <c r="Q148" s="20">
        <f t="shared" si="47"/>
        <v>98.181818181818187</v>
      </c>
      <c r="R148" s="20">
        <f t="shared" si="48"/>
        <v>61.818181818181813</v>
      </c>
      <c r="S148" s="21"/>
    </row>
    <row r="149" spans="1:19" ht="18" customHeight="1" x14ac:dyDescent="0.2">
      <c r="A149" s="42" t="s">
        <v>26</v>
      </c>
      <c r="B149" s="18">
        <f t="shared" si="49"/>
        <v>71</v>
      </c>
      <c r="C149" s="19"/>
      <c r="D149" s="18">
        <f t="shared" si="50"/>
        <v>71</v>
      </c>
      <c r="E149" s="18">
        <f t="shared" si="51"/>
        <v>71</v>
      </c>
      <c r="F149" s="19"/>
      <c r="G149" s="19"/>
      <c r="H149" s="18">
        <f t="shared" si="52"/>
        <v>67</v>
      </c>
      <c r="I149" s="19"/>
      <c r="J149" s="19">
        <v>7</v>
      </c>
      <c r="K149" s="19">
        <v>27</v>
      </c>
      <c r="L149" s="19">
        <v>33</v>
      </c>
      <c r="M149" s="18">
        <f t="shared" si="53"/>
        <v>4</v>
      </c>
      <c r="N149" s="19"/>
      <c r="O149" s="19"/>
      <c r="P149" s="19">
        <v>4</v>
      </c>
      <c r="Q149" s="20">
        <f t="shared" si="47"/>
        <v>94.366197183098592</v>
      </c>
      <c r="R149" s="20">
        <f t="shared" si="48"/>
        <v>9.8591549295774641</v>
      </c>
      <c r="S149" s="21"/>
    </row>
    <row r="150" spans="1:19" ht="18" customHeight="1" x14ac:dyDescent="0.2">
      <c r="A150" s="42" t="s">
        <v>72</v>
      </c>
      <c r="B150" s="18">
        <f t="shared" si="49"/>
        <v>72</v>
      </c>
      <c r="C150" s="19"/>
      <c r="D150" s="18">
        <f t="shared" si="50"/>
        <v>72</v>
      </c>
      <c r="E150" s="18">
        <f t="shared" si="51"/>
        <v>72</v>
      </c>
      <c r="F150" s="19"/>
      <c r="G150" s="19"/>
      <c r="H150" s="18">
        <f t="shared" si="52"/>
        <v>72</v>
      </c>
      <c r="I150" s="19">
        <v>8</v>
      </c>
      <c r="J150" s="19">
        <v>10</v>
      </c>
      <c r="K150" s="19">
        <v>36</v>
      </c>
      <c r="L150" s="19">
        <v>18</v>
      </c>
      <c r="M150" s="18">
        <f t="shared" si="53"/>
        <v>0</v>
      </c>
      <c r="N150" s="19"/>
      <c r="O150" s="19"/>
      <c r="P150" s="19"/>
      <c r="Q150" s="20">
        <f>(H150/D150)*100</f>
        <v>100</v>
      </c>
      <c r="R150" s="20">
        <f>((J150+I150)/D150)*100</f>
        <v>25</v>
      </c>
      <c r="S150" s="21"/>
    </row>
    <row r="151" spans="1:19" ht="18" customHeight="1" x14ac:dyDescent="0.2">
      <c r="A151" s="42" t="s">
        <v>27</v>
      </c>
      <c r="B151" s="18">
        <f t="shared" si="49"/>
        <v>62</v>
      </c>
      <c r="C151" s="19"/>
      <c r="D151" s="18">
        <f t="shared" si="50"/>
        <v>62</v>
      </c>
      <c r="E151" s="18">
        <f t="shared" si="51"/>
        <v>62</v>
      </c>
      <c r="F151" s="19"/>
      <c r="G151" s="19"/>
      <c r="H151" s="18">
        <f t="shared" si="52"/>
        <v>62</v>
      </c>
      <c r="I151" s="19">
        <v>9</v>
      </c>
      <c r="J151" s="19">
        <v>24</v>
      </c>
      <c r="K151" s="19">
        <v>25</v>
      </c>
      <c r="L151" s="19">
        <v>4</v>
      </c>
      <c r="M151" s="18">
        <f t="shared" si="53"/>
        <v>0</v>
      </c>
      <c r="N151" s="19"/>
      <c r="O151" s="19"/>
      <c r="P151" s="19"/>
      <c r="Q151" s="20">
        <f t="shared" si="47"/>
        <v>100</v>
      </c>
      <c r="R151" s="20">
        <f t="shared" si="48"/>
        <v>53.225806451612897</v>
      </c>
      <c r="S151" s="21"/>
    </row>
    <row r="152" spans="1:19" ht="18" customHeight="1" x14ac:dyDescent="0.2">
      <c r="A152" s="42" t="s">
        <v>28</v>
      </c>
      <c r="B152" s="18">
        <f t="shared" si="49"/>
        <v>269</v>
      </c>
      <c r="C152" s="19">
        <v>2</v>
      </c>
      <c r="D152" s="18">
        <f t="shared" si="50"/>
        <v>267</v>
      </c>
      <c r="E152" s="18">
        <f t="shared" si="51"/>
        <v>267</v>
      </c>
      <c r="F152" s="19"/>
      <c r="G152" s="19"/>
      <c r="H152" s="18">
        <f t="shared" si="52"/>
        <v>264</v>
      </c>
      <c r="I152" s="19">
        <v>57</v>
      </c>
      <c r="J152" s="19">
        <v>149</v>
      </c>
      <c r="K152" s="19">
        <v>51</v>
      </c>
      <c r="L152" s="19">
        <v>7</v>
      </c>
      <c r="M152" s="18">
        <f t="shared" si="53"/>
        <v>3</v>
      </c>
      <c r="N152" s="19">
        <v>2</v>
      </c>
      <c r="O152" s="19"/>
      <c r="P152" s="19">
        <v>1</v>
      </c>
      <c r="Q152" s="20">
        <f t="shared" si="47"/>
        <v>98.876404494382015</v>
      </c>
      <c r="R152" s="20">
        <f t="shared" si="48"/>
        <v>77.153558052434462</v>
      </c>
      <c r="S152" s="21"/>
    </row>
    <row r="153" spans="1:19" ht="18" customHeight="1" x14ac:dyDescent="0.2">
      <c r="A153" s="42" t="s">
        <v>70</v>
      </c>
      <c r="B153" s="18">
        <f t="shared" si="49"/>
        <v>107</v>
      </c>
      <c r="C153" s="19"/>
      <c r="D153" s="18">
        <f t="shared" si="50"/>
        <v>107</v>
      </c>
      <c r="E153" s="18">
        <f t="shared" si="51"/>
        <v>107</v>
      </c>
      <c r="F153" s="19"/>
      <c r="G153" s="19">
        <v>1</v>
      </c>
      <c r="H153" s="18">
        <f t="shared" si="52"/>
        <v>99</v>
      </c>
      <c r="I153" s="19">
        <v>8</v>
      </c>
      <c r="J153" s="19">
        <v>48</v>
      </c>
      <c r="K153" s="19">
        <v>41</v>
      </c>
      <c r="L153" s="19">
        <v>2</v>
      </c>
      <c r="M153" s="18">
        <f t="shared" si="53"/>
        <v>7</v>
      </c>
      <c r="N153" s="19">
        <v>3</v>
      </c>
      <c r="O153" s="19"/>
      <c r="P153" s="19">
        <v>4</v>
      </c>
      <c r="Q153" s="20">
        <f t="shared" si="47"/>
        <v>92.523364485981304</v>
      </c>
      <c r="R153" s="20">
        <f t="shared" si="48"/>
        <v>52.336448598130836</v>
      </c>
      <c r="S153" s="21"/>
    </row>
    <row r="154" spans="1:19" ht="27.75" customHeight="1" x14ac:dyDescent="0.2">
      <c r="A154" s="42" t="s">
        <v>73</v>
      </c>
      <c r="B154" s="18">
        <f t="shared" si="49"/>
        <v>28</v>
      </c>
      <c r="C154" s="19"/>
      <c r="D154" s="18">
        <f t="shared" ref="D154" si="54">E154+F154</f>
        <v>28</v>
      </c>
      <c r="E154" s="18">
        <f t="shared" ref="E154" si="55">G154+H154+M154</f>
        <v>28</v>
      </c>
      <c r="F154" s="19"/>
      <c r="G154" s="19"/>
      <c r="H154" s="18">
        <f t="shared" si="52"/>
        <v>28</v>
      </c>
      <c r="I154" s="19">
        <v>5</v>
      </c>
      <c r="J154" s="19">
        <v>10</v>
      </c>
      <c r="K154" s="19">
        <v>12</v>
      </c>
      <c r="L154" s="19">
        <v>1</v>
      </c>
      <c r="M154" s="18">
        <f t="shared" si="53"/>
        <v>0</v>
      </c>
      <c r="N154" s="19"/>
      <c r="O154" s="19"/>
      <c r="P154" s="19"/>
      <c r="Q154" s="20">
        <f t="shared" ref="Q154" si="56">(H154/D154)*100</f>
        <v>100</v>
      </c>
      <c r="R154" s="20">
        <f t="shared" ref="R154" si="57">((J154+I154)/D154)*100</f>
        <v>53.571428571428569</v>
      </c>
      <c r="S154" s="21"/>
    </row>
    <row r="155" spans="1:19" ht="15" customHeight="1" x14ac:dyDescent="0.2">
      <c r="A155" s="42" t="s">
        <v>29</v>
      </c>
      <c r="B155" s="18">
        <f t="shared" si="49"/>
        <v>117</v>
      </c>
      <c r="C155" s="19"/>
      <c r="D155" s="18">
        <f t="shared" si="50"/>
        <v>117</v>
      </c>
      <c r="E155" s="18">
        <f t="shared" si="51"/>
        <v>117</v>
      </c>
      <c r="F155" s="19"/>
      <c r="G155" s="19"/>
      <c r="H155" s="18">
        <f t="shared" si="52"/>
        <v>114</v>
      </c>
      <c r="I155" s="19">
        <v>5</v>
      </c>
      <c r="J155" s="19">
        <v>8</v>
      </c>
      <c r="K155" s="19">
        <v>101</v>
      </c>
      <c r="L155" s="19"/>
      <c r="M155" s="18">
        <f t="shared" si="53"/>
        <v>3</v>
      </c>
      <c r="N155" s="19">
        <v>3</v>
      </c>
      <c r="O155" s="19"/>
      <c r="P155" s="19"/>
      <c r="Q155" s="20">
        <f t="shared" si="47"/>
        <v>97.435897435897431</v>
      </c>
      <c r="R155" s="20">
        <f t="shared" si="48"/>
        <v>11.111111111111111</v>
      </c>
      <c r="S155" s="21"/>
    </row>
    <row r="156" spans="1:19" ht="17.25" customHeight="1" x14ac:dyDescent="0.2">
      <c r="A156" s="42" t="s">
        <v>30</v>
      </c>
      <c r="B156" s="18">
        <f t="shared" si="49"/>
        <v>103</v>
      </c>
      <c r="C156" s="19"/>
      <c r="D156" s="18">
        <f t="shared" si="50"/>
        <v>103</v>
      </c>
      <c r="E156" s="18">
        <f t="shared" si="51"/>
        <v>103</v>
      </c>
      <c r="F156" s="19"/>
      <c r="G156" s="19"/>
      <c r="H156" s="18">
        <f t="shared" si="52"/>
        <v>99</v>
      </c>
      <c r="I156" s="19">
        <v>21</v>
      </c>
      <c r="J156" s="19">
        <v>31</v>
      </c>
      <c r="K156" s="19">
        <v>29</v>
      </c>
      <c r="L156" s="19">
        <v>18</v>
      </c>
      <c r="M156" s="18">
        <f t="shared" si="53"/>
        <v>4</v>
      </c>
      <c r="N156" s="19"/>
      <c r="O156" s="19">
        <v>1</v>
      </c>
      <c r="P156" s="19">
        <v>3</v>
      </c>
      <c r="Q156" s="20">
        <f t="shared" si="47"/>
        <v>96.116504854368941</v>
      </c>
      <c r="R156" s="20">
        <f t="shared" si="48"/>
        <v>50.485436893203882</v>
      </c>
      <c r="S156" s="21"/>
    </row>
    <row r="157" spans="1:19" ht="25.5" customHeight="1" x14ac:dyDescent="0.2">
      <c r="A157" s="42" t="s">
        <v>31</v>
      </c>
      <c r="B157" s="18">
        <f t="shared" si="49"/>
        <v>46</v>
      </c>
      <c r="C157" s="19"/>
      <c r="D157" s="18">
        <f t="shared" si="50"/>
        <v>46</v>
      </c>
      <c r="E157" s="18">
        <f t="shared" si="51"/>
        <v>46</v>
      </c>
      <c r="F157" s="19"/>
      <c r="G157" s="19"/>
      <c r="H157" s="18">
        <f t="shared" si="52"/>
        <v>46</v>
      </c>
      <c r="I157" s="19">
        <v>12</v>
      </c>
      <c r="J157" s="19">
        <v>13</v>
      </c>
      <c r="K157" s="19">
        <v>10</v>
      </c>
      <c r="L157" s="19">
        <v>11</v>
      </c>
      <c r="M157" s="18">
        <f t="shared" si="53"/>
        <v>0</v>
      </c>
      <c r="N157" s="19"/>
      <c r="O157" s="19"/>
      <c r="P157" s="19"/>
      <c r="Q157" s="20">
        <f t="shared" si="47"/>
        <v>100</v>
      </c>
      <c r="R157" s="20">
        <f t="shared" si="48"/>
        <v>54.347826086956516</v>
      </c>
      <c r="S157" s="21"/>
    </row>
    <row r="158" spans="1:19" ht="27" customHeight="1" x14ac:dyDescent="0.2">
      <c r="A158" s="42" t="s">
        <v>71</v>
      </c>
      <c r="B158" s="18">
        <f t="shared" si="49"/>
        <v>37</v>
      </c>
      <c r="C158" s="19"/>
      <c r="D158" s="18">
        <f t="shared" si="50"/>
        <v>37</v>
      </c>
      <c r="E158" s="18">
        <f t="shared" si="51"/>
        <v>37</v>
      </c>
      <c r="F158" s="19"/>
      <c r="G158" s="19"/>
      <c r="H158" s="18">
        <f t="shared" si="52"/>
        <v>37</v>
      </c>
      <c r="I158" s="19">
        <v>8</v>
      </c>
      <c r="J158" s="19">
        <v>15</v>
      </c>
      <c r="K158" s="19">
        <v>14</v>
      </c>
      <c r="L158" s="19"/>
      <c r="M158" s="18">
        <f t="shared" si="53"/>
        <v>0</v>
      </c>
      <c r="N158" s="19"/>
      <c r="O158" s="19"/>
      <c r="P158" s="19"/>
      <c r="Q158" s="20">
        <f t="shared" si="47"/>
        <v>100</v>
      </c>
      <c r="R158" s="20">
        <f t="shared" si="48"/>
        <v>62.162162162162161</v>
      </c>
      <c r="S158" s="21"/>
    </row>
    <row r="159" spans="1:19" ht="18" customHeight="1" x14ac:dyDescent="0.2">
      <c r="A159" s="42" t="s">
        <v>32</v>
      </c>
      <c r="B159" s="18">
        <f t="shared" si="49"/>
        <v>100</v>
      </c>
      <c r="C159" s="19"/>
      <c r="D159" s="18">
        <f t="shared" si="50"/>
        <v>100</v>
      </c>
      <c r="E159" s="18">
        <f t="shared" si="51"/>
        <v>97</v>
      </c>
      <c r="F159" s="19">
        <v>3</v>
      </c>
      <c r="G159" s="19"/>
      <c r="H159" s="18">
        <f t="shared" si="52"/>
        <v>97</v>
      </c>
      <c r="I159" s="19">
        <v>22</v>
      </c>
      <c r="J159" s="19">
        <v>28</v>
      </c>
      <c r="K159" s="19">
        <v>35</v>
      </c>
      <c r="L159" s="19">
        <v>12</v>
      </c>
      <c r="M159" s="18">
        <f t="shared" si="53"/>
        <v>0</v>
      </c>
      <c r="N159" s="19"/>
      <c r="O159" s="19"/>
      <c r="P159" s="19"/>
      <c r="Q159" s="20">
        <f t="shared" si="47"/>
        <v>97</v>
      </c>
      <c r="R159" s="20">
        <f t="shared" si="48"/>
        <v>50</v>
      </c>
      <c r="S159" s="21"/>
    </row>
    <row r="160" spans="1:19" ht="18" customHeight="1" x14ac:dyDescent="0.2">
      <c r="A160" s="42" t="s">
        <v>33</v>
      </c>
      <c r="B160" s="18">
        <f t="shared" si="49"/>
        <v>73</v>
      </c>
      <c r="C160" s="19"/>
      <c r="D160" s="18">
        <f t="shared" si="50"/>
        <v>73</v>
      </c>
      <c r="E160" s="18">
        <f t="shared" si="51"/>
        <v>73</v>
      </c>
      <c r="F160" s="19"/>
      <c r="G160" s="19"/>
      <c r="H160" s="18">
        <f t="shared" si="52"/>
        <v>73</v>
      </c>
      <c r="I160" s="19">
        <v>10</v>
      </c>
      <c r="J160" s="19">
        <v>31</v>
      </c>
      <c r="K160" s="19">
        <v>31</v>
      </c>
      <c r="L160" s="19">
        <v>1</v>
      </c>
      <c r="M160" s="18">
        <f t="shared" si="53"/>
        <v>0</v>
      </c>
      <c r="N160" s="19"/>
      <c r="O160" s="19"/>
      <c r="P160" s="19"/>
      <c r="Q160" s="20">
        <f t="shared" si="47"/>
        <v>100</v>
      </c>
      <c r="R160" s="20">
        <f t="shared" si="48"/>
        <v>56.164383561643838</v>
      </c>
      <c r="S160" s="21"/>
    </row>
    <row r="161" spans="1:19" ht="18" customHeight="1" x14ac:dyDescent="0.2">
      <c r="A161" s="42" t="s">
        <v>34</v>
      </c>
      <c r="B161" s="18">
        <f t="shared" si="49"/>
        <v>51</v>
      </c>
      <c r="C161" s="19"/>
      <c r="D161" s="18">
        <f t="shared" si="50"/>
        <v>51</v>
      </c>
      <c r="E161" s="18">
        <f t="shared" si="51"/>
        <v>51</v>
      </c>
      <c r="F161" s="19"/>
      <c r="G161" s="19"/>
      <c r="H161" s="18">
        <f t="shared" si="52"/>
        <v>51</v>
      </c>
      <c r="I161" s="19">
        <v>6</v>
      </c>
      <c r="J161" s="19">
        <v>11</v>
      </c>
      <c r="K161" s="19">
        <v>32</v>
      </c>
      <c r="L161" s="19">
        <v>2</v>
      </c>
      <c r="M161" s="18">
        <f t="shared" si="53"/>
        <v>0</v>
      </c>
      <c r="N161" s="19"/>
      <c r="O161" s="19"/>
      <c r="P161" s="19"/>
      <c r="Q161" s="20">
        <f t="shared" si="47"/>
        <v>100</v>
      </c>
      <c r="R161" s="20">
        <f t="shared" si="48"/>
        <v>33.333333333333329</v>
      </c>
      <c r="S161" s="21"/>
    </row>
    <row r="162" spans="1:19" ht="18" customHeight="1" x14ac:dyDescent="0.2">
      <c r="A162" s="42" t="s">
        <v>57</v>
      </c>
      <c r="B162" s="18">
        <f t="shared" si="49"/>
        <v>165</v>
      </c>
      <c r="C162" s="19">
        <v>2</v>
      </c>
      <c r="D162" s="18">
        <f t="shared" si="50"/>
        <v>163</v>
      </c>
      <c r="E162" s="18">
        <f t="shared" si="51"/>
        <v>163</v>
      </c>
      <c r="F162" s="19"/>
      <c r="G162" s="19"/>
      <c r="H162" s="18">
        <f t="shared" si="52"/>
        <v>163</v>
      </c>
      <c r="I162" s="19">
        <v>13</v>
      </c>
      <c r="J162" s="19">
        <v>30</v>
      </c>
      <c r="K162" s="19">
        <v>66</v>
      </c>
      <c r="L162" s="19">
        <v>54</v>
      </c>
      <c r="M162" s="18">
        <f t="shared" si="53"/>
        <v>0</v>
      </c>
      <c r="N162" s="19"/>
      <c r="O162" s="19"/>
      <c r="P162" s="19"/>
      <c r="Q162" s="20">
        <f t="shared" si="47"/>
        <v>100</v>
      </c>
      <c r="R162" s="20">
        <f t="shared" si="48"/>
        <v>26.380368098159508</v>
      </c>
      <c r="S162" s="21"/>
    </row>
    <row r="163" spans="1:19" ht="18" customHeight="1" x14ac:dyDescent="0.2">
      <c r="A163" s="42" t="s">
        <v>74</v>
      </c>
      <c r="B163" s="18">
        <f t="shared" si="49"/>
        <v>15</v>
      </c>
      <c r="C163" s="19"/>
      <c r="D163" s="18">
        <f t="shared" si="50"/>
        <v>15</v>
      </c>
      <c r="E163" s="18">
        <f t="shared" si="51"/>
        <v>15</v>
      </c>
      <c r="F163" s="19"/>
      <c r="G163" s="19"/>
      <c r="H163" s="18">
        <f t="shared" si="52"/>
        <v>15</v>
      </c>
      <c r="I163" s="19">
        <v>5</v>
      </c>
      <c r="J163" s="19">
        <v>7</v>
      </c>
      <c r="K163" s="19">
        <v>3</v>
      </c>
      <c r="L163" s="19"/>
      <c r="M163" s="18">
        <f t="shared" si="53"/>
        <v>0</v>
      </c>
      <c r="N163" s="19"/>
      <c r="O163" s="19"/>
      <c r="P163" s="19"/>
      <c r="Q163" s="20">
        <f t="shared" si="47"/>
        <v>100</v>
      </c>
      <c r="R163" s="20">
        <f t="shared" si="48"/>
        <v>80</v>
      </c>
      <c r="S163" s="21"/>
    </row>
    <row r="164" spans="1:19" ht="18.75" customHeight="1" x14ac:dyDescent="0.2">
      <c r="A164" s="24" t="s">
        <v>35</v>
      </c>
      <c r="B164" s="25">
        <f t="shared" si="49"/>
        <v>1725</v>
      </c>
      <c r="C164" s="26">
        <f>SUM(C143:C163)</f>
        <v>4</v>
      </c>
      <c r="D164" s="26">
        <f>E164+F164</f>
        <v>1721</v>
      </c>
      <c r="E164" s="26">
        <f>G164+H164+M164</f>
        <v>1718</v>
      </c>
      <c r="F164" s="26">
        <f>SUM(F143:F163)</f>
        <v>3</v>
      </c>
      <c r="G164" s="26">
        <f>SUM(G143:G163)</f>
        <v>1</v>
      </c>
      <c r="H164" s="26">
        <f>I164+J164+K164+L164</f>
        <v>1685</v>
      </c>
      <c r="I164" s="26">
        <f>SUM(I143:I163)</f>
        <v>241</v>
      </c>
      <c r="J164" s="26">
        <f>SUM(J143:J163)</f>
        <v>529</v>
      </c>
      <c r="K164" s="26">
        <f>SUM(K143:K163)</f>
        <v>697</v>
      </c>
      <c r="L164" s="26">
        <f>SUM(L143:L163)</f>
        <v>218</v>
      </c>
      <c r="M164" s="26">
        <f>N164+O164+P164</f>
        <v>32</v>
      </c>
      <c r="N164" s="26">
        <f>SUM(N143:N163)</f>
        <v>9</v>
      </c>
      <c r="O164" s="26">
        <f>SUM(O143:O163)</f>
        <v>1</v>
      </c>
      <c r="P164" s="26">
        <f>SUM(P143:P163)</f>
        <v>22</v>
      </c>
      <c r="Q164" s="27">
        <f t="shared" si="47"/>
        <v>97.908192911098197</v>
      </c>
      <c r="R164" s="27">
        <f t="shared" si="48"/>
        <v>44.74142940151075</v>
      </c>
      <c r="S164" s="21"/>
    </row>
    <row r="165" spans="1:19" ht="15" customHeight="1" x14ac:dyDescent="0.2">
      <c r="A165" s="24" t="s">
        <v>36</v>
      </c>
      <c r="B165" s="28"/>
      <c r="C165" s="28"/>
      <c r="D165" s="31">
        <f>(D164/B164)*100</f>
        <v>99.768115942028984</v>
      </c>
      <c r="E165" s="31">
        <f>(E164/D164)*100</f>
        <v>99.825682742591511</v>
      </c>
      <c r="F165" s="31">
        <f>(F164/D164)*100</f>
        <v>0.17431725740848344</v>
      </c>
      <c r="G165" s="31">
        <f>(G164/D164)*100</f>
        <v>5.8105752469494475E-2</v>
      </c>
      <c r="H165" s="31">
        <f>(H164/D164)*100</f>
        <v>97.908192911098197</v>
      </c>
      <c r="I165" s="31">
        <f>(I164/D164)*100</f>
        <v>14.00348634514817</v>
      </c>
      <c r="J165" s="31">
        <f>(J164/D164)*100</f>
        <v>30.737943056362582</v>
      </c>
      <c r="K165" s="31">
        <f>(K164/D164)*100</f>
        <v>40.499709471237658</v>
      </c>
      <c r="L165" s="31">
        <f>(L164/D164)*100</f>
        <v>12.667054038349795</v>
      </c>
      <c r="M165" s="31">
        <f>(M164/D164)*100</f>
        <v>1.8593840790238232</v>
      </c>
      <c r="N165" s="31">
        <f>(N164/D164)*100</f>
        <v>0.52295177222545031</v>
      </c>
      <c r="O165" s="31">
        <f>(O164/D164)*100</f>
        <v>5.8105752469494475E-2</v>
      </c>
      <c r="P165" s="31">
        <f>(P164/D164)*100</f>
        <v>1.2783265543288787</v>
      </c>
      <c r="Q165" s="58"/>
      <c r="R165" s="58"/>
      <c r="S165" s="21"/>
    </row>
    <row r="166" spans="1:19" x14ac:dyDescent="0.2">
      <c r="A166" s="40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</row>
    <row r="167" spans="1:19" ht="15.75" x14ac:dyDescent="0.2">
      <c r="A167" s="122" t="s">
        <v>62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</row>
    <row r="168" spans="1:19" x14ac:dyDescent="0.2">
      <c r="A168" s="40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</row>
    <row r="169" spans="1:19" x14ac:dyDescent="0.2">
      <c r="A169" s="40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</row>
    <row r="170" spans="1:19" ht="15.75" x14ac:dyDescent="0.2">
      <c r="A170" s="72"/>
      <c r="B170" s="134" t="s">
        <v>61</v>
      </c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</row>
    <row r="171" spans="1:19" ht="15" customHeight="1" x14ac:dyDescent="0.2">
      <c r="A171" s="135" t="s">
        <v>64</v>
      </c>
      <c r="B171" s="135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</row>
    <row r="172" spans="1:19" ht="15.75" x14ac:dyDescent="0.25">
      <c r="A172" s="70"/>
      <c r="B172" s="71"/>
      <c r="C172" s="73"/>
      <c r="D172" s="73"/>
      <c r="E172" s="73"/>
      <c r="F172" s="73"/>
      <c r="G172" s="126" t="s">
        <v>44</v>
      </c>
      <c r="H172" s="133"/>
      <c r="I172" s="133"/>
      <c r="J172" s="133"/>
      <c r="K172" s="133"/>
      <c r="L172" s="133"/>
      <c r="M172" s="71"/>
      <c r="N172" s="71"/>
      <c r="O172" s="71"/>
      <c r="P172" s="71"/>
      <c r="Q172" s="71"/>
      <c r="R172" s="71"/>
      <c r="S172" s="71"/>
    </row>
    <row r="173" spans="1:19" ht="15.75" x14ac:dyDescent="0.25">
      <c r="A173" s="70"/>
      <c r="B173" s="71"/>
      <c r="C173" s="133" t="s">
        <v>84</v>
      </c>
      <c r="D173" s="133"/>
      <c r="E173" s="73"/>
      <c r="F173" s="74"/>
      <c r="G173" s="74"/>
      <c r="H173" s="74"/>
      <c r="I173" s="74"/>
      <c r="J173" s="74"/>
      <c r="K173" s="74"/>
      <c r="L173" s="74"/>
      <c r="M173" s="74"/>
      <c r="N173" s="74"/>
      <c r="O173" s="136" t="s">
        <v>93</v>
      </c>
      <c r="P173" s="126"/>
      <c r="Q173" s="126"/>
      <c r="R173" s="126"/>
      <c r="S173" s="126"/>
    </row>
    <row r="174" spans="1:19" x14ac:dyDescent="0.2">
      <c r="A174" s="40"/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</row>
    <row r="175" spans="1:19" ht="12" customHeight="1" x14ac:dyDescent="0.2">
      <c r="A175" s="123" t="s">
        <v>2</v>
      </c>
      <c r="B175" s="123" t="s">
        <v>3</v>
      </c>
      <c r="C175" s="123" t="s">
        <v>87</v>
      </c>
      <c r="D175" s="123" t="s">
        <v>5</v>
      </c>
      <c r="E175" s="123" t="s">
        <v>6</v>
      </c>
      <c r="F175" s="127" t="s">
        <v>7</v>
      </c>
      <c r="G175" s="128" t="s">
        <v>8</v>
      </c>
      <c r="H175" s="123" t="s">
        <v>9</v>
      </c>
      <c r="I175" s="123"/>
      <c r="J175" s="123"/>
      <c r="K175" s="123"/>
      <c r="L175" s="123"/>
      <c r="M175" s="130" t="s">
        <v>10</v>
      </c>
      <c r="N175" s="131"/>
      <c r="O175" s="131"/>
      <c r="P175" s="132"/>
      <c r="Q175" s="123" t="s">
        <v>11</v>
      </c>
      <c r="R175" s="123" t="s">
        <v>12</v>
      </c>
      <c r="S175" s="120" t="s">
        <v>13</v>
      </c>
    </row>
    <row r="176" spans="1:19" ht="81" customHeight="1" x14ac:dyDescent="0.2">
      <c r="A176" s="123"/>
      <c r="B176" s="125"/>
      <c r="C176" s="123"/>
      <c r="D176" s="123"/>
      <c r="E176" s="123"/>
      <c r="F176" s="127"/>
      <c r="G176" s="129"/>
      <c r="H176" s="48" t="s">
        <v>14</v>
      </c>
      <c r="I176" s="48" t="s">
        <v>15</v>
      </c>
      <c r="J176" s="48" t="s">
        <v>16</v>
      </c>
      <c r="K176" s="48" t="s">
        <v>17</v>
      </c>
      <c r="L176" s="48" t="s">
        <v>18</v>
      </c>
      <c r="M176" s="48" t="s">
        <v>19</v>
      </c>
      <c r="N176" s="48" t="s">
        <v>20</v>
      </c>
      <c r="O176" s="48" t="s">
        <v>21</v>
      </c>
      <c r="P176" s="48" t="s">
        <v>22</v>
      </c>
      <c r="Q176" s="124"/>
      <c r="R176" s="125"/>
      <c r="S176" s="121"/>
    </row>
    <row r="177" spans="1:19" x14ac:dyDescent="0.2">
      <c r="A177" s="48">
        <v>1</v>
      </c>
      <c r="B177" s="17">
        <v>2</v>
      </c>
      <c r="C177" s="48">
        <v>3</v>
      </c>
      <c r="D177" s="48">
        <v>4</v>
      </c>
      <c r="E177" s="48">
        <v>5</v>
      </c>
      <c r="F177" s="48">
        <v>6</v>
      </c>
      <c r="G177" s="48">
        <v>7</v>
      </c>
      <c r="H177" s="48">
        <v>8</v>
      </c>
      <c r="I177" s="48">
        <v>9</v>
      </c>
      <c r="J177" s="48">
        <v>10</v>
      </c>
      <c r="K177" s="48">
        <v>11</v>
      </c>
      <c r="L177" s="48">
        <v>12</v>
      </c>
      <c r="M177" s="48">
        <v>13</v>
      </c>
      <c r="N177" s="48">
        <v>14</v>
      </c>
      <c r="O177" s="48">
        <v>15</v>
      </c>
      <c r="P177" s="48">
        <v>16</v>
      </c>
      <c r="Q177" s="48">
        <v>17</v>
      </c>
      <c r="R177" s="17">
        <v>18</v>
      </c>
      <c r="S177" s="49">
        <v>19</v>
      </c>
    </row>
    <row r="178" spans="1:19" ht="18.75" customHeight="1" x14ac:dyDescent="0.2">
      <c r="A178" s="41" t="s">
        <v>23</v>
      </c>
      <c r="B178" s="18">
        <f>C178+D178</f>
        <v>8</v>
      </c>
      <c r="C178" s="55">
        <v>1</v>
      </c>
      <c r="D178" s="18">
        <f>E178+F178</f>
        <v>7</v>
      </c>
      <c r="E178" s="18">
        <f>G178+H178+M178</f>
        <v>7</v>
      </c>
      <c r="F178" s="56"/>
      <c r="G178" s="56"/>
      <c r="H178" s="18">
        <f>SUM(I178:L178)</f>
        <v>7</v>
      </c>
      <c r="I178" s="56">
        <v>1</v>
      </c>
      <c r="J178" s="56">
        <v>1</v>
      </c>
      <c r="K178" s="56">
        <v>1</v>
      </c>
      <c r="L178" s="56">
        <v>4</v>
      </c>
      <c r="M178" s="18">
        <f>N178+O178+P178</f>
        <v>0</v>
      </c>
      <c r="N178" s="56"/>
      <c r="O178" s="56"/>
      <c r="P178" s="56"/>
      <c r="Q178" s="20">
        <f t="shared" ref="Q178:Q192" si="58">(H178/D178)*100</f>
        <v>100</v>
      </c>
      <c r="R178" s="20">
        <f t="shared" ref="R178:R196" si="59">((J178+I178)/D178)*100</f>
        <v>28.571428571428569</v>
      </c>
      <c r="S178" s="21"/>
    </row>
    <row r="179" spans="1:19" ht="18.75" customHeight="1" x14ac:dyDescent="0.2">
      <c r="A179" s="42" t="s">
        <v>24</v>
      </c>
      <c r="B179" s="18">
        <f t="shared" ref="B179:B196" si="60">C179+D179</f>
        <v>21</v>
      </c>
      <c r="C179" s="19"/>
      <c r="D179" s="18">
        <f t="shared" ref="D179:D195" si="61">E179+F179</f>
        <v>21</v>
      </c>
      <c r="E179" s="18">
        <f t="shared" ref="E179:E195" si="62">G179+H179+M179</f>
        <v>21</v>
      </c>
      <c r="F179" s="19"/>
      <c r="G179" s="19"/>
      <c r="H179" s="18">
        <f t="shared" ref="H179:H195" si="63">SUM(I179:L179)</f>
        <v>21</v>
      </c>
      <c r="I179" s="19">
        <v>2</v>
      </c>
      <c r="J179" s="19">
        <v>13</v>
      </c>
      <c r="K179" s="19">
        <v>6</v>
      </c>
      <c r="L179" s="19"/>
      <c r="M179" s="18">
        <f t="shared" ref="M179:M195" si="64">SUM(N179:P179)</f>
        <v>0</v>
      </c>
      <c r="N179" s="19"/>
      <c r="O179" s="19"/>
      <c r="P179" s="19"/>
      <c r="Q179" s="20">
        <f t="shared" si="58"/>
        <v>100</v>
      </c>
      <c r="R179" s="20">
        <f t="shared" si="59"/>
        <v>71.428571428571431</v>
      </c>
      <c r="S179" s="21"/>
    </row>
    <row r="180" spans="1:19" ht="18.75" customHeight="1" x14ac:dyDescent="0.2">
      <c r="A180" s="42" t="s">
        <v>51</v>
      </c>
      <c r="B180" s="18">
        <f t="shared" si="60"/>
        <v>18</v>
      </c>
      <c r="C180" s="19">
        <v>1</v>
      </c>
      <c r="D180" s="18">
        <f t="shared" si="61"/>
        <v>17</v>
      </c>
      <c r="E180" s="18">
        <f t="shared" si="62"/>
        <v>17</v>
      </c>
      <c r="F180" s="19"/>
      <c r="G180" s="19"/>
      <c r="H180" s="18">
        <f t="shared" si="63"/>
        <v>17</v>
      </c>
      <c r="I180" s="19">
        <v>2</v>
      </c>
      <c r="J180" s="19">
        <v>9</v>
      </c>
      <c r="K180" s="19">
        <v>5</v>
      </c>
      <c r="L180" s="19">
        <v>1</v>
      </c>
      <c r="M180" s="18">
        <f t="shared" si="64"/>
        <v>0</v>
      </c>
      <c r="N180" s="19"/>
      <c r="O180" s="19"/>
      <c r="P180" s="19"/>
      <c r="Q180" s="20">
        <f t="shared" si="58"/>
        <v>100</v>
      </c>
      <c r="R180" s="20">
        <f t="shared" si="59"/>
        <v>64.705882352941174</v>
      </c>
      <c r="S180" s="21"/>
    </row>
    <row r="181" spans="1:19" ht="18.75" customHeight="1" x14ac:dyDescent="0.2">
      <c r="A181" s="42" t="s">
        <v>75</v>
      </c>
      <c r="B181" s="18">
        <f t="shared" si="60"/>
        <v>5</v>
      </c>
      <c r="C181" s="19"/>
      <c r="D181" s="18">
        <f t="shared" si="61"/>
        <v>5</v>
      </c>
      <c r="E181" s="18">
        <f t="shared" si="62"/>
        <v>5</v>
      </c>
      <c r="F181" s="19"/>
      <c r="G181" s="19"/>
      <c r="H181" s="18">
        <f t="shared" si="63"/>
        <v>5</v>
      </c>
      <c r="I181" s="19">
        <v>2</v>
      </c>
      <c r="J181" s="19">
        <v>2</v>
      </c>
      <c r="K181" s="19">
        <v>1</v>
      </c>
      <c r="L181" s="19"/>
      <c r="M181" s="18">
        <f t="shared" si="64"/>
        <v>0</v>
      </c>
      <c r="N181" s="19"/>
      <c r="O181" s="19"/>
      <c r="P181" s="19"/>
      <c r="Q181" s="20">
        <f t="shared" si="58"/>
        <v>100</v>
      </c>
      <c r="R181" s="20">
        <f t="shared" si="59"/>
        <v>80</v>
      </c>
      <c r="S181" s="21"/>
    </row>
    <row r="182" spans="1:19" ht="18.75" customHeight="1" x14ac:dyDescent="0.2">
      <c r="A182" s="42" t="s">
        <v>25</v>
      </c>
      <c r="B182" s="18">
        <f t="shared" si="60"/>
        <v>31</v>
      </c>
      <c r="C182" s="19"/>
      <c r="D182" s="18">
        <f t="shared" si="61"/>
        <v>31</v>
      </c>
      <c r="E182" s="18">
        <f t="shared" si="62"/>
        <v>31</v>
      </c>
      <c r="F182" s="19"/>
      <c r="G182" s="19"/>
      <c r="H182" s="18">
        <f t="shared" si="63"/>
        <v>30</v>
      </c>
      <c r="I182" s="19">
        <v>10</v>
      </c>
      <c r="J182" s="19">
        <v>18</v>
      </c>
      <c r="K182" s="19">
        <v>2</v>
      </c>
      <c r="L182" s="19"/>
      <c r="M182" s="18">
        <f t="shared" si="64"/>
        <v>1</v>
      </c>
      <c r="N182" s="19"/>
      <c r="O182" s="19"/>
      <c r="P182" s="19">
        <v>1</v>
      </c>
      <c r="Q182" s="20">
        <f t="shared" si="58"/>
        <v>96.774193548387103</v>
      </c>
      <c r="R182" s="20">
        <f t="shared" si="59"/>
        <v>90.322580645161281</v>
      </c>
      <c r="S182" s="21"/>
    </row>
    <row r="183" spans="1:19" ht="18.75" customHeight="1" x14ac:dyDescent="0.2">
      <c r="A183" s="42" t="s">
        <v>50</v>
      </c>
      <c r="B183" s="18">
        <f t="shared" si="60"/>
        <v>13</v>
      </c>
      <c r="C183" s="19">
        <v>1</v>
      </c>
      <c r="D183" s="18">
        <f t="shared" si="61"/>
        <v>12</v>
      </c>
      <c r="E183" s="18">
        <f t="shared" si="62"/>
        <v>12</v>
      </c>
      <c r="F183" s="19"/>
      <c r="G183" s="19"/>
      <c r="H183" s="18">
        <f t="shared" si="63"/>
        <v>12</v>
      </c>
      <c r="I183" s="19">
        <v>8</v>
      </c>
      <c r="J183" s="19">
        <v>3</v>
      </c>
      <c r="K183" s="19">
        <v>1</v>
      </c>
      <c r="L183" s="19"/>
      <c r="M183" s="18">
        <f t="shared" si="64"/>
        <v>0</v>
      </c>
      <c r="N183" s="19"/>
      <c r="O183" s="19"/>
      <c r="P183" s="19"/>
      <c r="Q183" s="20">
        <f t="shared" si="58"/>
        <v>100</v>
      </c>
      <c r="R183" s="20">
        <f t="shared" si="59"/>
        <v>91.666666666666657</v>
      </c>
      <c r="S183" s="21"/>
    </row>
    <row r="184" spans="1:19" ht="18.75" customHeight="1" x14ac:dyDescent="0.2">
      <c r="A184" s="42" t="s">
        <v>26</v>
      </c>
      <c r="B184" s="18">
        <f t="shared" si="60"/>
        <v>20</v>
      </c>
      <c r="C184" s="19"/>
      <c r="D184" s="18">
        <f t="shared" si="61"/>
        <v>20</v>
      </c>
      <c r="E184" s="18">
        <f t="shared" si="62"/>
        <v>20</v>
      </c>
      <c r="F184" s="19"/>
      <c r="G184" s="19"/>
      <c r="H184" s="18">
        <f t="shared" si="63"/>
        <v>20</v>
      </c>
      <c r="I184" s="19">
        <v>3</v>
      </c>
      <c r="J184" s="19">
        <v>7</v>
      </c>
      <c r="K184" s="19"/>
      <c r="L184" s="19">
        <v>10</v>
      </c>
      <c r="M184" s="18">
        <f t="shared" si="64"/>
        <v>0</v>
      </c>
      <c r="N184" s="19"/>
      <c r="O184" s="19"/>
      <c r="P184" s="19"/>
      <c r="Q184" s="20">
        <f t="shared" si="58"/>
        <v>100</v>
      </c>
      <c r="R184" s="20">
        <f t="shared" si="59"/>
        <v>50</v>
      </c>
      <c r="S184" s="21"/>
    </row>
    <row r="185" spans="1:19" ht="18.75" customHeight="1" x14ac:dyDescent="0.2">
      <c r="A185" s="42" t="s">
        <v>72</v>
      </c>
      <c r="B185" s="18">
        <f t="shared" si="60"/>
        <v>12</v>
      </c>
      <c r="C185" s="19"/>
      <c r="D185" s="18">
        <f t="shared" si="61"/>
        <v>12</v>
      </c>
      <c r="E185" s="18">
        <f t="shared" si="62"/>
        <v>12</v>
      </c>
      <c r="F185" s="19"/>
      <c r="G185" s="19"/>
      <c r="H185" s="18">
        <f t="shared" si="63"/>
        <v>12</v>
      </c>
      <c r="I185" s="19">
        <v>2</v>
      </c>
      <c r="J185" s="19">
        <v>6</v>
      </c>
      <c r="K185" s="19">
        <v>4</v>
      </c>
      <c r="L185" s="19"/>
      <c r="M185" s="18">
        <f t="shared" si="64"/>
        <v>0</v>
      </c>
      <c r="N185" s="19"/>
      <c r="O185" s="19"/>
      <c r="P185" s="19"/>
      <c r="Q185" s="20">
        <f>(H185/D185)*100</f>
        <v>100</v>
      </c>
      <c r="R185" s="20">
        <f>((J185+I185)/D185)*100</f>
        <v>66.666666666666657</v>
      </c>
      <c r="S185" s="21"/>
    </row>
    <row r="186" spans="1:19" ht="18.75" customHeight="1" x14ac:dyDescent="0.2">
      <c r="A186" s="42" t="s">
        <v>28</v>
      </c>
      <c r="B186" s="18">
        <f t="shared" si="60"/>
        <v>186</v>
      </c>
      <c r="C186" s="19"/>
      <c r="D186" s="18">
        <f t="shared" si="61"/>
        <v>186</v>
      </c>
      <c r="E186" s="18">
        <f t="shared" si="62"/>
        <v>186</v>
      </c>
      <c r="F186" s="19"/>
      <c r="G186" s="19"/>
      <c r="H186" s="18">
        <f t="shared" si="63"/>
        <v>182</v>
      </c>
      <c r="I186" s="19">
        <v>33</v>
      </c>
      <c r="J186" s="19">
        <v>86</v>
      </c>
      <c r="K186" s="19">
        <v>57</v>
      </c>
      <c r="L186" s="19">
        <v>6</v>
      </c>
      <c r="M186" s="18">
        <f t="shared" si="64"/>
        <v>4</v>
      </c>
      <c r="N186" s="19">
        <v>3</v>
      </c>
      <c r="O186" s="19"/>
      <c r="P186" s="19">
        <v>1</v>
      </c>
      <c r="Q186" s="20">
        <f t="shared" si="58"/>
        <v>97.849462365591393</v>
      </c>
      <c r="R186" s="20">
        <f t="shared" si="59"/>
        <v>63.978494623655912</v>
      </c>
      <c r="S186" s="21"/>
    </row>
    <row r="187" spans="1:19" ht="18.75" customHeight="1" x14ac:dyDescent="0.2">
      <c r="A187" s="42" t="s">
        <v>70</v>
      </c>
      <c r="B187" s="18">
        <f t="shared" si="60"/>
        <v>63</v>
      </c>
      <c r="C187" s="19"/>
      <c r="D187" s="18">
        <f t="shared" si="61"/>
        <v>63</v>
      </c>
      <c r="E187" s="18">
        <f>G187+H187+M187</f>
        <v>63</v>
      </c>
      <c r="F187" s="19"/>
      <c r="G187" s="19">
        <v>1</v>
      </c>
      <c r="H187" s="18">
        <f t="shared" si="63"/>
        <v>60</v>
      </c>
      <c r="I187" s="19"/>
      <c r="J187" s="19">
        <v>8</v>
      </c>
      <c r="K187" s="19">
        <v>44</v>
      </c>
      <c r="L187" s="19">
        <v>8</v>
      </c>
      <c r="M187" s="18">
        <f>SUM(N187:P187)</f>
        <v>2</v>
      </c>
      <c r="N187" s="19">
        <v>2</v>
      </c>
      <c r="O187" s="19"/>
      <c r="P187" s="19"/>
      <c r="Q187" s="20">
        <f t="shared" si="58"/>
        <v>95.238095238095227</v>
      </c>
      <c r="R187" s="20">
        <f t="shared" si="59"/>
        <v>12.698412698412698</v>
      </c>
      <c r="S187" s="21"/>
    </row>
    <row r="188" spans="1:19" ht="25.5" customHeight="1" x14ac:dyDescent="0.2">
      <c r="A188" s="42" t="s">
        <v>73</v>
      </c>
      <c r="B188" s="18">
        <f t="shared" si="60"/>
        <v>3</v>
      </c>
      <c r="C188" s="19"/>
      <c r="D188" s="18">
        <f t="shared" ref="D188" si="65">E188+F188</f>
        <v>3</v>
      </c>
      <c r="E188" s="18">
        <f>G188+H188+M188</f>
        <v>3</v>
      </c>
      <c r="F188" s="19"/>
      <c r="G188" s="19"/>
      <c r="H188" s="18">
        <f t="shared" si="63"/>
        <v>3</v>
      </c>
      <c r="I188" s="19">
        <v>1</v>
      </c>
      <c r="J188" s="19">
        <v>1</v>
      </c>
      <c r="K188" s="19">
        <v>1</v>
      </c>
      <c r="L188" s="19"/>
      <c r="M188" s="18">
        <f>SUM(N188:P188)</f>
        <v>0</v>
      </c>
      <c r="N188" s="19"/>
      <c r="O188" s="19"/>
      <c r="P188" s="19"/>
      <c r="Q188" s="20">
        <f t="shared" ref="Q188" si="66">(H188/D188)*100</f>
        <v>100</v>
      </c>
      <c r="R188" s="20">
        <f t="shared" ref="R188" si="67">((J188+I188)/D188)*100</f>
        <v>66.666666666666657</v>
      </c>
      <c r="S188" s="21"/>
    </row>
    <row r="189" spans="1:19" ht="17.25" customHeight="1" x14ac:dyDescent="0.2">
      <c r="A189" s="42" t="s">
        <v>30</v>
      </c>
      <c r="B189" s="18">
        <f t="shared" si="60"/>
        <v>14</v>
      </c>
      <c r="C189" s="19"/>
      <c r="D189" s="18">
        <f t="shared" si="61"/>
        <v>14</v>
      </c>
      <c r="E189" s="18">
        <f t="shared" si="62"/>
        <v>14</v>
      </c>
      <c r="F189" s="19"/>
      <c r="G189" s="19"/>
      <c r="H189" s="18">
        <f t="shared" si="63"/>
        <v>12</v>
      </c>
      <c r="I189" s="19">
        <v>1</v>
      </c>
      <c r="J189" s="19">
        <v>4</v>
      </c>
      <c r="K189" s="19">
        <v>4</v>
      </c>
      <c r="L189" s="19">
        <v>3</v>
      </c>
      <c r="M189" s="18">
        <f t="shared" si="64"/>
        <v>2</v>
      </c>
      <c r="N189" s="19"/>
      <c r="O189" s="19"/>
      <c r="P189" s="19">
        <v>2</v>
      </c>
      <c r="Q189" s="20">
        <f t="shared" si="58"/>
        <v>85.714285714285708</v>
      </c>
      <c r="R189" s="20">
        <f t="shared" si="59"/>
        <v>35.714285714285715</v>
      </c>
      <c r="S189" s="21"/>
    </row>
    <row r="190" spans="1:19" ht="27" customHeight="1" x14ac:dyDescent="0.2">
      <c r="A190" s="42" t="s">
        <v>31</v>
      </c>
      <c r="B190" s="18">
        <f t="shared" si="60"/>
        <v>13</v>
      </c>
      <c r="C190" s="19"/>
      <c r="D190" s="18">
        <f t="shared" ref="D190" si="68">E190+F190</f>
        <v>13</v>
      </c>
      <c r="E190" s="18">
        <f t="shared" ref="E190" si="69">G190+H190+M190</f>
        <v>13</v>
      </c>
      <c r="F190" s="19"/>
      <c r="G190" s="19"/>
      <c r="H190" s="18">
        <f t="shared" si="63"/>
        <v>13</v>
      </c>
      <c r="I190" s="19"/>
      <c r="J190" s="19">
        <v>3</v>
      </c>
      <c r="K190" s="19">
        <v>9</v>
      </c>
      <c r="L190" s="19">
        <v>1</v>
      </c>
      <c r="M190" s="18">
        <f t="shared" si="64"/>
        <v>0</v>
      </c>
      <c r="N190" s="19"/>
      <c r="O190" s="19"/>
      <c r="P190" s="19"/>
      <c r="Q190" s="20">
        <f t="shared" ref="Q190" si="70">(H190/D190)*100</f>
        <v>100</v>
      </c>
      <c r="R190" s="20">
        <f t="shared" ref="R190" si="71">((J190+I190)/D190)*100</f>
        <v>23.076923076923077</v>
      </c>
      <c r="S190" s="21"/>
    </row>
    <row r="191" spans="1:19" ht="26.25" customHeight="1" x14ac:dyDescent="0.2">
      <c r="A191" s="42" t="s">
        <v>71</v>
      </c>
      <c r="B191" s="18">
        <f t="shared" si="60"/>
        <v>9</v>
      </c>
      <c r="C191" s="19"/>
      <c r="D191" s="18">
        <f t="shared" si="61"/>
        <v>9</v>
      </c>
      <c r="E191" s="18">
        <f t="shared" si="62"/>
        <v>9</v>
      </c>
      <c r="F191" s="19"/>
      <c r="G191" s="19"/>
      <c r="H191" s="18">
        <f t="shared" si="63"/>
        <v>9</v>
      </c>
      <c r="I191" s="19">
        <v>3</v>
      </c>
      <c r="J191" s="19">
        <v>3</v>
      </c>
      <c r="K191" s="19">
        <v>3</v>
      </c>
      <c r="L191" s="19"/>
      <c r="M191" s="18">
        <f t="shared" si="64"/>
        <v>0</v>
      </c>
      <c r="N191" s="19"/>
      <c r="O191" s="19"/>
      <c r="P191" s="19"/>
      <c r="Q191" s="20">
        <f t="shared" si="58"/>
        <v>100</v>
      </c>
      <c r="R191" s="20">
        <f t="shared" si="59"/>
        <v>66.666666666666657</v>
      </c>
      <c r="S191" s="21"/>
    </row>
    <row r="192" spans="1:19" ht="18" customHeight="1" x14ac:dyDescent="0.2">
      <c r="A192" s="42" t="s">
        <v>33</v>
      </c>
      <c r="B192" s="18">
        <f t="shared" si="60"/>
        <v>7</v>
      </c>
      <c r="C192" s="19"/>
      <c r="D192" s="18">
        <f t="shared" si="61"/>
        <v>7</v>
      </c>
      <c r="E192" s="18">
        <f t="shared" si="62"/>
        <v>7</v>
      </c>
      <c r="F192" s="19"/>
      <c r="G192" s="19"/>
      <c r="H192" s="18">
        <f t="shared" si="63"/>
        <v>6</v>
      </c>
      <c r="I192" s="19"/>
      <c r="J192" s="19">
        <v>3</v>
      </c>
      <c r="K192" s="19">
        <v>3</v>
      </c>
      <c r="L192" s="19"/>
      <c r="M192" s="18">
        <f t="shared" si="64"/>
        <v>1</v>
      </c>
      <c r="N192" s="19"/>
      <c r="O192" s="19"/>
      <c r="P192" s="19">
        <v>1</v>
      </c>
      <c r="Q192" s="20">
        <f t="shared" si="58"/>
        <v>85.714285714285708</v>
      </c>
      <c r="R192" s="20">
        <f t="shared" si="59"/>
        <v>42.857142857142854</v>
      </c>
      <c r="S192" s="21"/>
    </row>
    <row r="193" spans="1:19" ht="18" customHeight="1" x14ac:dyDescent="0.2">
      <c r="A193" s="42" t="s">
        <v>34</v>
      </c>
      <c r="B193" s="18">
        <f t="shared" si="60"/>
        <v>28</v>
      </c>
      <c r="C193" s="19"/>
      <c r="D193" s="18">
        <f t="shared" si="61"/>
        <v>28</v>
      </c>
      <c r="E193" s="18">
        <f t="shared" si="62"/>
        <v>28</v>
      </c>
      <c r="F193" s="19"/>
      <c r="G193" s="19"/>
      <c r="H193" s="18">
        <f t="shared" si="63"/>
        <v>28</v>
      </c>
      <c r="I193" s="19">
        <v>17</v>
      </c>
      <c r="J193" s="19">
        <v>10</v>
      </c>
      <c r="K193" s="19">
        <v>1</v>
      </c>
      <c r="L193" s="19"/>
      <c r="M193" s="18">
        <f t="shared" si="64"/>
        <v>0</v>
      </c>
      <c r="N193" s="19"/>
      <c r="O193" s="19"/>
      <c r="P193" s="19"/>
      <c r="Q193" s="20">
        <f>(H193/D193)*100</f>
        <v>100</v>
      </c>
      <c r="R193" s="20">
        <f t="shared" si="59"/>
        <v>96.428571428571431</v>
      </c>
      <c r="S193" s="21"/>
    </row>
    <row r="194" spans="1:19" ht="18" customHeight="1" x14ac:dyDescent="0.2">
      <c r="A194" s="42" t="s">
        <v>57</v>
      </c>
      <c r="B194" s="18">
        <f t="shared" si="60"/>
        <v>24</v>
      </c>
      <c r="C194" s="19"/>
      <c r="D194" s="18">
        <f t="shared" si="61"/>
        <v>24</v>
      </c>
      <c r="E194" s="18">
        <f t="shared" si="62"/>
        <v>24</v>
      </c>
      <c r="F194" s="19"/>
      <c r="G194" s="19"/>
      <c r="H194" s="18">
        <f t="shared" si="63"/>
        <v>24</v>
      </c>
      <c r="I194" s="19">
        <v>3</v>
      </c>
      <c r="J194" s="19">
        <v>5</v>
      </c>
      <c r="K194" s="19">
        <v>16</v>
      </c>
      <c r="L194" s="19"/>
      <c r="M194" s="18">
        <f t="shared" si="64"/>
        <v>0</v>
      </c>
      <c r="N194" s="19"/>
      <c r="O194" s="19"/>
      <c r="P194" s="19"/>
      <c r="Q194" s="20">
        <f t="shared" ref="Q194:Q196" si="72">(H194/D194)*100</f>
        <v>100</v>
      </c>
      <c r="R194" s="20">
        <f t="shared" si="59"/>
        <v>33.333333333333329</v>
      </c>
      <c r="S194" s="21"/>
    </row>
    <row r="195" spans="1:19" ht="18" customHeight="1" x14ac:dyDescent="0.2">
      <c r="A195" s="42" t="s">
        <v>74</v>
      </c>
      <c r="B195" s="18">
        <f t="shared" si="60"/>
        <v>16</v>
      </c>
      <c r="C195" s="19"/>
      <c r="D195" s="18">
        <f t="shared" si="61"/>
        <v>16</v>
      </c>
      <c r="E195" s="18">
        <f t="shared" si="62"/>
        <v>16</v>
      </c>
      <c r="F195" s="19"/>
      <c r="G195" s="19"/>
      <c r="H195" s="18">
        <f t="shared" si="63"/>
        <v>16</v>
      </c>
      <c r="I195" s="19"/>
      <c r="J195" s="19">
        <v>16</v>
      </c>
      <c r="K195" s="19"/>
      <c r="L195" s="19"/>
      <c r="M195" s="18">
        <f t="shared" si="64"/>
        <v>0</v>
      </c>
      <c r="N195" s="19"/>
      <c r="O195" s="19"/>
      <c r="P195" s="19"/>
      <c r="Q195" s="20">
        <f t="shared" ref="Q195" si="73">(H195/D195)*100</f>
        <v>100</v>
      </c>
      <c r="R195" s="20">
        <f t="shared" ref="R195" si="74">((J195+I195)/D195)*100</f>
        <v>100</v>
      </c>
      <c r="S195" s="21"/>
    </row>
    <row r="196" spans="1:19" ht="18" customHeight="1" x14ac:dyDescent="0.2">
      <c r="A196" s="24" t="s">
        <v>35</v>
      </c>
      <c r="B196" s="25">
        <f t="shared" si="60"/>
        <v>491</v>
      </c>
      <c r="C196" s="26">
        <f>SUM(C178:C194)</f>
        <v>3</v>
      </c>
      <c r="D196" s="26">
        <f>E196+F196</f>
        <v>488</v>
      </c>
      <c r="E196" s="26">
        <f>G196+H196+M196</f>
        <v>488</v>
      </c>
      <c r="F196" s="26">
        <f>SUM(F178:F195)</f>
        <v>0</v>
      </c>
      <c r="G196" s="26">
        <f>SUM(G178:G195)</f>
        <v>1</v>
      </c>
      <c r="H196" s="26">
        <f>I196+J196+K196+L196</f>
        <v>477</v>
      </c>
      <c r="I196" s="26">
        <f>SUM(I178:I195)</f>
        <v>88</v>
      </c>
      <c r="J196" s="26">
        <f>SUM(J178:J195)</f>
        <v>198</v>
      </c>
      <c r="K196" s="26">
        <f>SUM(K178:K195)</f>
        <v>158</v>
      </c>
      <c r="L196" s="26">
        <f>SUM(L178:L195)</f>
        <v>33</v>
      </c>
      <c r="M196" s="26">
        <f>N196+O196+P196</f>
        <v>10</v>
      </c>
      <c r="N196" s="26">
        <f>SUM(N178:N195)</f>
        <v>5</v>
      </c>
      <c r="O196" s="26">
        <f>SUM(O178:O195)</f>
        <v>0</v>
      </c>
      <c r="P196" s="26">
        <f>SUM(P178:P195)</f>
        <v>5</v>
      </c>
      <c r="Q196" s="27">
        <f t="shared" si="72"/>
        <v>97.745901639344254</v>
      </c>
      <c r="R196" s="27">
        <f t="shared" si="59"/>
        <v>58.606557377049185</v>
      </c>
      <c r="S196" s="21"/>
    </row>
    <row r="197" spans="1:19" ht="17.25" customHeight="1" x14ac:dyDescent="0.2">
      <c r="A197" s="24" t="s">
        <v>36</v>
      </c>
      <c r="B197" s="28"/>
      <c r="C197" s="28"/>
      <c r="D197" s="31">
        <f>(D196/B196)*100</f>
        <v>99.389002036659875</v>
      </c>
      <c r="E197" s="31">
        <f>(E196/D196)*100</f>
        <v>100</v>
      </c>
      <c r="F197" s="31">
        <f>(F196/D196)*100</f>
        <v>0</v>
      </c>
      <c r="G197" s="31">
        <f>(G196/D196)*100</f>
        <v>0.20491803278688525</v>
      </c>
      <c r="H197" s="31">
        <f>(H196/D196)*100</f>
        <v>97.745901639344254</v>
      </c>
      <c r="I197" s="31">
        <f>(I196/D196)*100</f>
        <v>18.032786885245901</v>
      </c>
      <c r="J197" s="31">
        <f>(J196/D196)*100</f>
        <v>40.57377049180328</v>
      </c>
      <c r="K197" s="31">
        <f>(K196/D196)*100</f>
        <v>32.377049180327873</v>
      </c>
      <c r="L197" s="31">
        <f>(L196/D196)*100</f>
        <v>6.7622950819672134</v>
      </c>
      <c r="M197" s="31">
        <f>(M196/D196)*100</f>
        <v>2.0491803278688523</v>
      </c>
      <c r="N197" s="31">
        <f>(N196/D196)*100</f>
        <v>1.0245901639344261</v>
      </c>
      <c r="O197" s="31">
        <f>(O196/D196)*100</f>
        <v>0</v>
      </c>
      <c r="P197" s="31">
        <f>(P196/D196)*100</f>
        <v>1.0245901639344261</v>
      </c>
      <c r="Q197" s="58"/>
      <c r="R197" s="58"/>
      <c r="S197" s="21"/>
    </row>
    <row r="198" spans="1:19" x14ac:dyDescent="0.2">
      <c r="A198" s="40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</row>
    <row r="199" spans="1:19" ht="15.75" x14ac:dyDescent="0.2">
      <c r="A199" s="122" t="s">
        <v>62</v>
      </c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</row>
    <row r="200" spans="1:19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</row>
    <row r="201" spans="1:19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</row>
    <row r="202" spans="1:19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</row>
    <row r="203" spans="1:19" ht="15.75" x14ac:dyDescent="0.2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</row>
    <row r="204" spans="1:19" ht="15.75" x14ac:dyDescent="0.2">
      <c r="A204" s="72"/>
      <c r="B204" s="134" t="s">
        <v>61</v>
      </c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</row>
    <row r="205" spans="1:19" ht="15.75" x14ac:dyDescent="0.2">
      <c r="A205" s="135" t="s">
        <v>64</v>
      </c>
      <c r="B205" s="135"/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</row>
    <row r="206" spans="1:19" ht="15.75" x14ac:dyDescent="0.25">
      <c r="A206" s="70"/>
      <c r="B206" s="71"/>
      <c r="C206" s="73"/>
      <c r="D206" s="73"/>
      <c r="E206" s="73"/>
      <c r="F206" s="73"/>
      <c r="G206" s="126" t="s">
        <v>44</v>
      </c>
      <c r="H206" s="133"/>
      <c r="I206" s="133"/>
      <c r="J206" s="133"/>
      <c r="K206" s="133"/>
      <c r="L206" s="133"/>
      <c r="M206" s="71"/>
      <c r="N206" s="71"/>
      <c r="O206" s="71"/>
      <c r="P206" s="71"/>
      <c r="Q206" s="71"/>
      <c r="R206" s="71"/>
      <c r="S206" s="71"/>
    </row>
    <row r="207" spans="1:19" ht="15.75" x14ac:dyDescent="0.25">
      <c r="A207" s="70"/>
      <c r="B207" s="71"/>
      <c r="C207" s="133" t="s">
        <v>85</v>
      </c>
      <c r="D207" s="133"/>
      <c r="E207" s="73"/>
      <c r="F207" s="74"/>
      <c r="G207" s="74"/>
      <c r="H207" s="74"/>
      <c r="I207" s="74"/>
      <c r="J207" s="74"/>
      <c r="K207" s="74"/>
      <c r="L207" s="74"/>
      <c r="M207" s="74"/>
      <c r="N207" s="74"/>
      <c r="O207" s="136" t="s">
        <v>93</v>
      </c>
      <c r="P207" s="126"/>
      <c r="Q207" s="126"/>
      <c r="R207" s="126"/>
      <c r="S207" s="126"/>
    </row>
    <row r="208" spans="1:19" x14ac:dyDescent="0.2">
      <c r="A208" s="40"/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</row>
    <row r="209" spans="1:19" ht="12" customHeight="1" x14ac:dyDescent="0.2">
      <c r="A209" s="123" t="s">
        <v>2</v>
      </c>
      <c r="B209" s="123" t="s">
        <v>3</v>
      </c>
      <c r="C209" s="123" t="s">
        <v>87</v>
      </c>
      <c r="D209" s="123" t="s">
        <v>5</v>
      </c>
      <c r="E209" s="123" t="s">
        <v>6</v>
      </c>
      <c r="F209" s="127" t="s">
        <v>7</v>
      </c>
      <c r="G209" s="128" t="s">
        <v>8</v>
      </c>
      <c r="H209" s="123" t="s">
        <v>9</v>
      </c>
      <c r="I209" s="123"/>
      <c r="J209" s="123"/>
      <c r="K209" s="123"/>
      <c r="L209" s="123"/>
      <c r="M209" s="130" t="s">
        <v>10</v>
      </c>
      <c r="N209" s="131"/>
      <c r="O209" s="131"/>
      <c r="P209" s="132"/>
      <c r="Q209" s="123" t="s">
        <v>11</v>
      </c>
      <c r="R209" s="123" t="s">
        <v>12</v>
      </c>
      <c r="S209" s="120" t="s">
        <v>13</v>
      </c>
    </row>
    <row r="210" spans="1:19" ht="81.75" customHeight="1" x14ac:dyDescent="0.2">
      <c r="A210" s="123"/>
      <c r="B210" s="125"/>
      <c r="C210" s="123"/>
      <c r="D210" s="123"/>
      <c r="E210" s="123"/>
      <c r="F210" s="127"/>
      <c r="G210" s="129"/>
      <c r="H210" s="48" t="s">
        <v>14</v>
      </c>
      <c r="I210" s="48" t="s">
        <v>15</v>
      </c>
      <c r="J210" s="48" t="s">
        <v>16</v>
      </c>
      <c r="K210" s="48" t="s">
        <v>17</v>
      </c>
      <c r="L210" s="48" t="s">
        <v>18</v>
      </c>
      <c r="M210" s="48" t="s">
        <v>19</v>
      </c>
      <c r="N210" s="48" t="s">
        <v>20</v>
      </c>
      <c r="O210" s="48" t="s">
        <v>21</v>
      </c>
      <c r="P210" s="48" t="s">
        <v>22</v>
      </c>
      <c r="Q210" s="124"/>
      <c r="R210" s="125"/>
      <c r="S210" s="121"/>
    </row>
    <row r="211" spans="1:19" x14ac:dyDescent="0.2">
      <c r="A211" s="48">
        <v>1</v>
      </c>
      <c r="B211" s="17">
        <v>2</v>
      </c>
      <c r="C211" s="48">
        <v>3</v>
      </c>
      <c r="D211" s="48">
        <v>4</v>
      </c>
      <c r="E211" s="48">
        <v>5</v>
      </c>
      <c r="F211" s="48">
        <v>6</v>
      </c>
      <c r="G211" s="48">
        <v>7</v>
      </c>
      <c r="H211" s="48">
        <v>8</v>
      </c>
      <c r="I211" s="48">
        <v>9</v>
      </c>
      <c r="J211" s="48">
        <v>10</v>
      </c>
      <c r="K211" s="48">
        <v>11</v>
      </c>
      <c r="L211" s="48">
        <v>12</v>
      </c>
      <c r="M211" s="48">
        <v>13</v>
      </c>
      <c r="N211" s="48">
        <v>14</v>
      </c>
      <c r="O211" s="48">
        <v>15</v>
      </c>
      <c r="P211" s="48">
        <v>16</v>
      </c>
      <c r="Q211" s="48">
        <v>17</v>
      </c>
      <c r="R211" s="17">
        <v>18</v>
      </c>
      <c r="S211" s="49">
        <v>19</v>
      </c>
    </row>
    <row r="212" spans="1:19" ht="17.25" customHeight="1" x14ac:dyDescent="0.2">
      <c r="A212" s="41" t="s">
        <v>23</v>
      </c>
      <c r="B212" s="18">
        <f>C212+D212</f>
        <v>38</v>
      </c>
      <c r="C212" s="55"/>
      <c r="D212" s="18">
        <f>E212+F212</f>
        <v>38</v>
      </c>
      <c r="E212" s="18">
        <f>G212+H212+M212</f>
        <v>38</v>
      </c>
      <c r="F212" s="56"/>
      <c r="G212" s="56"/>
      <c r="H212" s="18">
        <f>SUM(I212:L212)</f>
        <v>37</v>
      </c>
      <c r="I212" s="56">
        <v>15</v>
      </c>
      <c r="J212" s="56">
        <v>10</v>
      </c>
      <c r="K212" s="56">
        <v>11</v>
      </c>
      <c r="L212" s="56">
        <v>1</v>
      </c>
      <c r="M212" s="18">
        <f>N212+O212+P212</f>
        <v>1</v>
      </c>
      <c r="N212" s="56"/>
      <c r="O212" s="56"/>
      <c r="P212" s="56">
        <v>1</v>
      </c>
      <c r="Q212" s="20">
        <f t="shared" ref="Q212:Q218" si="75">(H212/D212)*100</f>
        <v>97.368421052631575</v>
      </c>
      <c r="R212" s="20">
        <f t="shared" ref="R212:R218" si="76">((J212+I212)/D212)*100</f>
        <v>65.789473684210535</v>
      </c>
      <c r="S212" s="21"/>
    </row>
    <row r="213" spans="1:19" ht="17.25" customHeight="1" x14ac:dyDescent="0.2">
      <c r="A213" s="42" t="s">
        <v>24</v>
      </c>
      <c r="B213" s="18">
        <f t="shared" ref="B213:B230" si="77">C213+D213</f>
        <v>28</v>
      </c>
      <c r="C213" s="19"/>
      <c r="D213" s="18">
        <f t="shared" ref="D213:D229" si="78">E213+F213</f>
        <v>28</v>
      </c>
      <c r="E213" s="18">
        <f t="shared" ref="E213:E220" si="79">G213+H213+M213</f>
        <v>28</v>
      </c>
      <c r="F213" s="19"/>
      <c r="G213" s="19"/>
      <c r="H213" s="18">
        <f t="shared" ref="H213:H229" si="80">SUM(I213:L213)</f>
        <v>28</v>
      </c>
      <c r="I213" s="19">
        <v>12</v>
      </c>
      <c r="J213" s="19">
        <v>9</v>
      </c>
      <c r="K213" s="19">
        <v>7</v>
      </c>
      <c r="L213" s="19"/>
      <c r="M213" s="18">
        <f t="shared" ref="M213:M220" si="81">SUM(N213:P213)</f>
        <v>0</v>
      </c>
      <c r="N213" s="19"/>
      <c r="O213" s="19"/>
      <c r="P213" s="19"/>
      <c r="Q213" s="20">
        <f t="shared" si="75"/>
        <v>100</v>
      </c>
      <c r="R213" s="20">
        <f t="shared" si="76"/>
        <v>75</v>
      </c>
      <c r="S213" s="21"/>
    </row>
    <row r="214" spans="1:19" ht="17.25" customHeight="1" x14ac:dyDescent="0.2">
      <c r="A214" s="42" t="s">
        <v>51</v>
      </c>
      <c r="B214" s="18">
        <f t="shared" si="77"/>
        <v>62</v>
      </c>
      <c r="C214" s="19">
        <v>1</v>
      </c>
      <c r="D214" s="18">
        <f t="shared" si="78"/>
        <v>61</v>
      </c>
      <c r="E214" s="18">
        <f t="shared" si="79"/>
        <v>61</v>
      </c>
      <c r="F214" s="19"/>
      <c r="G214" s="19">
        <v>1</v>
      </c>
      <c r="H214" s="18">
        <f t="shared" si="80"/>
        <v>54</v>
      </c>
      <c r="I214" s="19">
        <v>25</v>
      </c>
      <c r="J214" s="19">
        <v>10</v>
      </c>
      <c r="K214" s="19">
        <v>18</v>
      </c>
      <c r="L214" s="19">
        <v>1</v>
      </c>
      <c r="M214" s="18">
        <f t="shared" si="81"/>
        <v>6</v>
      </c>
      <c r="N214" s="19">
        <v>1</v>
      </c>
      <c r="O214" s="19">
        <v>2</v>
      </c>
      <c r="P214" s="19">
        <v>3</v>
      </c>
      <c r="Q214" s="20">
        <f t="shared" si="75"/>
        <v>88.52459016393442</v>
      </c>
      <c r="R214" s="20">
        <f t="shared" si="76"/>
        <v>57.377049180327866</v>
      </c>
      <c r="S214" s="21"/>
    </row>
    <row r="215" spans="1:19" ht="17.25" customHeight="1" x14ac:dyDescent="0.2">
      <c r="A215" s="42" t="s">
        <v>75</v>
      </c>
      <c r="B215" s="18">
        <f t="shared" si="77"/>
        <v>23</v>
      </c>
      <c r="C215" s="19"/>
      <c r="D215" s="18">
        <f t="shared" si="78"/>
        <v>23</v>
      </c>
      <c r="E215" s="18">
        <f t="shared" si="79"/>
        <v>23</v>
      </c>
      <c r="F215" s="19"/>
      <c r="G215" s="19"/>
      <c r="H215" s="18">
        <f t="shared" si="80"/>
        <v>23</v>
      </c>
      <c r="I215" s="19">
        <v>8</v>
      </c>
      <c r="J215" s="19">
        <v>8</v>
      </c>
      <c r="K215" s="19">
        <v>7</v>
      </c>
      <c r="L215" s="19"/>
      <c r="M215" s="18">
        <f t="shared" si="81"/>
        <v>0</v>
      </c>
      <c r="N215" s="19"/>
      <c r="O215" s="19"/>
      <c r="P215" s="19"/>
      <c r="Q215" s="20">
        <f t="shared" si="75"/>
        <v>100</v>
      </c>
      <c r="R215" s="20">
        <f t="shared" si="76"/>
        <v>69.565217391304344</v>
      </c>
      <c r="S215" s="21"/>
    </row>
    <row r="216" spans="1:19" ht="17.25" customHeight="1" x14ac:dyDescent="0.2">
      <c r="A216" s="42" t="s">
        <v>25</v>
      </c>
      <c r="B216" s="18">
        <f t="shared" si="77"/>
        <v>30</v>
      </c>
      <c r="C216" s="19"/>
      <c r="D216" s="18">
        <f t="shared" si="78"/>
        <v>30</v>
      </c>
      <c r="E216" s="18">
        <f t="shared" si="79"/>
        <v>30</v>
      </c>
      <c r="F216" s="19"/>
      <c r="G216" s="19"/>
      <c r="H216" s="18">
        <f t="shared" si="80"/>
        <v>30</v>
      </c>
      <c r="I216" s="19">
        <v>8</v>
      </c>
      <c r="J216" s="19">
        <v>10</v>
      </c>
      <c r="K216" s="19">
        <v>12</v>
      </c>
      <c r="L216" s="19"/>
      <c r="M216" s="18">
        <f t="shared" si="81"/>
        <v>0</v>
      </c>
      <c r="N216" s="19"/>
      <c r="O216" s="19"/>
      <c r="P216" s="19"/>
      <c r="Q216" s="20">
        <f t="shared" si="75"/>
        <v>100</v>
      </c>
      <c r="R216" s="20">
        <f t="shared" si="76"/>
        <v>60</v>
      </c>
      <c r="S216" s="21"/>
    </row>
    <row r="217" spans="1:19" ht="17.25" customHeight="1" x14ac:dyDescent="0.2">
      <c r="A217" s="42" t="s">
        <v>50</v>
      </c>
      <c r="B217" s="18">
        <f t="shared" si="77"/>
        <v>21</v>
      </c>
      <c r="C217" s="19">
        <v>1</v>
      </c>
      <c r="D217" s="18">
        <f t="shared" si="78"/>
        <v>20</v>
      </c>
      <c r="E217" s="18">
        <f t="shared" si="79"/>
        <v>20</v>
      </c>
      <c r="F217" s="19"/>
      <c r="G217" s="19"/>
      <c r="H217" s="18">
        <f t="shared" si="80"/>
        <v>20</v>
      </c>
      <c r="I217" s="19">
        <v>9</v>
      </c>
      <c r="J217" s="19">
        <v>6</v>
      </c>
      <c r="K217" s="19">
        <v>3</v>
      </c>
      <c r="L217" s="19">
        <v>2</v>
      </c>
      <c r="M217" s="18">
        <f t="shared" si="81"/>
        <v>0</v>
      </c>
      <c r="N217" s="19"/>
      <c r="O217" s="19"/>
      <c r="P217" s="19"/>
      <c r="Q217" s="20">
        <f t="shared" si="75"/>
        <v>100</v>
      </c>
      <c r="R217" s="20">
        <f t="shared" si="76"/>
        <v>75</v>
      </c>
      <c r="S217" s="21"/>
    </row>
    <row r="218" spans="1:19" ht="17.25" customHeight="1" x14ac:dyDescent="0.2">
      <c r="A218" s="42" t="s">
        <v>26</v>
      </c>
      <c r="B218" s="18">
        <f t="shared" si="77"/>
        <v>19</v>
      </c>
      <c r="C218" s="19"/>
      <c r="D218" s="18">
        <f t="shared" si="78"/>
        <v>19</v>
      </c>
      <c r="E218" s="18">
        <f t="shared" si="79"/>
        <v>19</v>
      </c>
      <c r="F218" s="19"/>
      <c r="G218" s="19"/>
      <c r="H218" s="18">
        <f t="shared" si="80"/>
        <v>19</v>
      </c>
      <c r="I218" s="19">
        <v>4</v>
      </c>
      <c r="J218" s="19">
        <v>3</v>
      </c>
      <c r="K218" s="19">
        <v>10</v>
      </c>
      <c r="L218" s="19">
        <v>2</v>
      </c>
      <c r="M218" s="18">
        <f t="shared" si="81"/>
        <v>0</v>
      </c>
      <c r="N218" s="19"/>
      <c r="O218" s="19"/>
      <c r="P218" s="19"/>
      <c r="Q218" s="20">
        <f t="shared" si="75"/>
        <v>100</v>
      </c>
      <c r="R218" s="20">
        <f t="shared" si="76"/>
        <v>36.84210526315789</v>
      </c>
      <c r="S218" s="21"/>
    </row>
    <row r="219" spans="1:19" ht="25.5" x14ac:dyDescent="0.2">
      <c r="A219" s="42" t="s">
        <v>72</v>
      </c>
      <c r="B219" s="18">
        <f t="shared" si="77"/>
        <v>76</v>
      </c>
      <c r="C219" s="19"/>
      <c r="D219" s="18">
        <f t="shared" si="78"/>
        <v>76</v>
      </c>
      <c r="E219" s="18">
        <f t="shared" si="79"/>
        <v>74</v>
      </c>
      <c r="F219" s="19">
        <v>2</v>
      </c>
      <c r="G219" s="19"/>
      <c r="H219" s="18">
        <f t="shared" si="80"/>
        <v>72</v>
      </c>
      <c r="I219" s="19">
        <v>14</v>
      </c>
      <c r="J219" s="19">
        <v>22</v>
      </c>
      <c r="K219" s="19">
        <v>27</v>
      </c>
      <c r="L219" s="19">
        <v>9</v>
      </c>
      <c r="M219" s="18">
        <f t="shared" si="81"/>
        <v>2</v>
      </c>
      <c r="N219" s="19"/>
      <c r="O219" s="19"/>
      <c r="P219" s="19">
        <v>2</v>
      </c>
      <c r="Q219" s="20">
        <f>(H219/D219)*100</f>
        <v>94.73684210526315</v>
      </c>
      <c r="R219" s="20">
        <f>((J219+I219)/D219)*100</f>
        <v>47.368421052631575</v>
      </c>
      <c r="S219" s="21"/>
    </row>
    <row r="220" spans="1:19" x14ac:dyDescent="0.2">
      <c r="A220" s="42" t="s">
        <v>27</v>
      </c>
      <c r="B220" s="18">
        <f t="shared" si="77"/>
        <v>37</v>
      </c>
      <c r="C220" s="19"/>
      <c r="D220" s="18">
        <f t="shared" si="78"/>
        <v>37</v>
      </c>
      <c r="E220" s="18">
        <f t="shared" si="79"/>
        <v>37</v>
      </c>
      <c r="F220" s="19"/>
      <c r="G220" s="19"/>
      <c r="H220" s="18">
        <f t="shared" si="80"/>
        <v>37</v>
      </c>
      <c r="I220" s="19">
        <v>17</v>
      </c>
      <c r="J220" s="19">
        <v>11</v>
      </c>
      <c r="K220" s="19">
        <v>9</v>
      </c>
      <c r="L220" s="19"/>
      <c r="M220" s="18">
        <f t="shared" si="81"/>
        <v>0</v>
      </c>
      <c r="N220" s="19"/>
      <c r="O220" s="19"/>
      <c r="P220" s="19"/>
      <c r="Q220" s="20">
        <f t="shared" ref="Q220:Q226" si="82">(H220/D220)*100</f>
        <v>100</v>
      </c>
      <c r="R220" s="20">
        <f t="shared" ref="R220:R230" si="83">((J220+I220)/D220)*100</f>
        <v>75.675675675675677</v>
      </c>
      <c r="S220" s="21"/>
    </row>
    <row r="221" spans="1:19" ht="25.5" x14ac:dyDescent="0.2">
      <c r="A221" s="42" t="s">
        <v>73</v>
      </c>
      <c r="B221" s="18">
        <f t="shared" si="77"/>
        <v>27</v>
      </c>
      <c r="C221" s="19"/>
      <c r="D221" s="18">
        <f t="shared" si="78"/>
        <v>27</v>
      </c>
      <c r="E221" s="18">
        <f>G221+H221+M221</f>
        <v>27</v>
      </c>
      <c r="F221" s="19"/>
      <c r="G221" s="19"/>
      <c r="H221" s="18">
        <f t="shared" si="80"/>
        <v>22</v>
      </c>
      <c r="I221" s="19">
        <v>6</v>
      </c>
      <c r="J221" s="19">
        <v>7</v>
      </c>
      <c r="K221" s="19">
        <v>9</v>
      </c>
      <c r="L221" s="19"/>
      <c r="M221" s="18">
        <f>SUM(N221:P221)</f>
        <v>5</v>
      </c>
      <c r="N221" s="19">
        <v>4</v>
      </c>
      <c r="O221" s="19">
        <v>1</v>
      </c>
      <c r="P221" s="19"/>
      <c r="Q221" s="20">
        <f t="shared" si="82"/>
        <v>81.481481481481481</v>
      </c>
      <c r="R221" s="20">
        <f t="shared" si="83"/>
        <v>48.148148148148145</v>
      </c>
      <c r="S221" s="21"/>
    </row>
    <row r="222" spans="1:19" x14ac:dyDescent="0.2">
      <c r="A222" s="42" t="s">
        <v>30</v>
      </c>
      <c r="B222" s="18">
        <f t="shared" si="77"/>
        <v>62</v>
      </c>
      <c r="C222" s="19"/>
      <c r="D222" s="18">
        <f t="shared" si="78"/>
        <v>62</v>
      </c>
      <c r="E222" s="18">
        <f t="shared" ref="E222:E229" si="84">G222+H222+M222</f>
        <v>62</v>
      </c>
      <c r="F222" s="19"/>
      <c r="G222" s="19"/>
      <c r="H222" s="18">
        <f t="shared" si="80"/>
        <v>62</v>
      </c>
      <c r="I222" s="19">
        <v>19</v>
      </c>
      <c r="J222" s="19">
        <v>23</v>
      </c>
      <c r="K222" s="19">
        <v>12</v>
      </c>
      <c r="L222" s="19">
        <v>8</v>
      </c>
      <c r="M222" s="18">
        <f t="shared" ref="M222:M229" si="85">SUM(N222:P222)</f>
        <v>0</v>
      </c>
      <c r="N222" s="19"/>
      <c r="O222" s="19"/>
      <c r="P222" s="19"/>
      <c r="Q222" s="20">
        <f t="shared" si="82"/>
        <v>100</v>
      </c>
      <c r="R222" s="20">
        <f t="shared" si="83"/>
        <v>67.741935483870961</v>
      </c>
      <c r="S222" s="21"/>
    </row>
    <row r="223" spans="1:19" ht="27.75" customHeight="1" x14ac:dyDescent="0.2">
      <c r="A223" s="42" t="s">
        <v>31</v>
      </c>
      <c r="B223" s="18">
        <f t="shared" si="77"/>
        <v>18</v>
      </c>
      <c r="C223" s="19">
        <v>1</v>
      </c>
      <c r="D223" s="18">
        <f t="shared" si="78"/>
        <v>17</v>
      </c>
      <c r="E223" s="18">
        <f t="shared" si="84"/>
        <v>17</v>
      </c>
      <c r="F223" s="19"/>
      <c r="G223" s="19"/>
      <c r="H223" s="18">
        <f t="shared" si="80"/>
        <v>17</v>
      </c>
      <c r="I223" s="19">
        <v>1</v>
      </c>
      <c r="J223" s="19">
        <v>9</v>
      </c>
      <c r="K223" s="19">
        <v>7</v>
      </c>
      <c r="L223" s="19"/>
      <c r="M223" s="18">
        <f t="shared" si="85"/>
        <v>0</v>
      </c>
      <c r="N223" s="19"/>
      <c r="O223" s="19"/>
      <c r="P223" s="19"/>
      <c r="Q223" s="20">
        <f t="shared" si="82"/>
        <v>100</v>
      </c>
      <c r="R223" s="20">
        <f t="shared" si="83"/>
        <v>58.82352941176471</v>
      </c>
      <c r="S223" s="21"/>
    </row>
    <row r="224" spans="1:19" ht="25.5" x14ac:dyDescent="0.2">
      <c r="A224" s="42" t="s">
        <v>71</v>
      </c>
      <c r="B224" s="18">
        <f t="shared" si="77"/>
        <v>30</v>
      </c>
      <c r="C224" s="19"/>
      <c r="D224" s="18">
        <f t="shared" si="78"/>
        <v>30</v>
      </c>
      <c r="E224" s="18">
        <f t="shared" si="84"/>
        <v>30</v>
      </c>
      <c r="F224" s="19"/>
      <c r="G224" s="19"/>
      <c r="H224" s="18">
        <f t="shared" si="80"/>
        <v>28</v>
      </c>
      <c r="I224" s="19">
        <v>16</v>
      </c>
      <c r="J224" s="19">
        <v>10</v>
      </c>
      <c r="K224" s="19">
        <v>2</v>
      </c>
      <c r="L224" s="19"/>
      <c r="M224" s="18">
        <f t="shared" si="85"/>
        <v>2</v>
      </c>
      <c r="N224" s="19"/>
      <c r="O224" s="19"/>
      <c r="P224" s="19">
        <v>2</v>
      </c>
      <c r="Q224" s="20">
        <f t="shared" si="82"/>
        <v>93.333333333333329</v>
      </c>
      <c r="R224" s="20">
        <f t="shared" si="83"/>
        <v>86.666666666666671</v>
      </c>
      <c r="S224" s="21"/>
    </row>
    <row r="225" spans="1:19" ht="17.25" customHeight="1" x14ac:dyDescent="0.2">
      <c r="A225" s="42" t="s">
        <v>32</v>
      </c>
      <c r="B225" s="18">
        <f t="shared" si="77"/>
        <v>89</v>
      </c>
      <c r="C225" s="19">
        <v>1</v>
      </c>
      <c r="D225" s="18">
        <f t="shared" si="78"/>
        <v>88</v>
      </c>
      <c r="E225" s="18">
        <f t="shared" si="84"/>
        <v>80</v>
      </c>
      <c r="F225" s="19">
        <v>8</v>
      </c>
      <c r="G225" s="19">
        <v>2</v>
      </c>
      <c r="H225" s="18">
        <f t="shared" si="80"/>
        <v>78</v>
      </c>
      <c r="I225" s="19">
        <v>38</v>
      </c>
      <c r="J225" s="19">
        <v>25</v>
      </c>
      <c r="K225" s="19">
        <v>8</v>
      </c>
      <c r="L225" s="19">
        <v>7</v>
      </c>
      <c r="M225" s="18">
        <f t="shared" si="85"/>
        <v>0</v>
      </c>
      <c r="N225" s="19"/>
      <c r="O225" s="19"/>
      <c r="P225" s="19"/>
      <c r="Q225" s="20">
        <f t="shared" si="82"/>
        <v>88.63636363636364</v>
      </c>
      <c r="R225" s="20">
        <f t="shared" si="83"/>
        <v>71.590909090909093</v>
      </c>
      <c r="S225" s="21"/>
    </row>
    <row r="226" spans="1:19" ht="17.25" customHeight="1" x14ac:dyDescent="0.2">
      <c r="A226" s="42" t="s">
        <v>33</v>
      </c>
      <c r="B226" s="18">
        <f t="shared" si="77"/>
        <v>51</v>
      </c>
      <c r="C226" s="19"/>
      <c r="D226" s="18">
        <f t="shared" si="78"/>
        <v>51</v>
      </c>
      <c r="E226" s="18">
        <f t="shared" si="84"/>
        <v>51</v>
      </c>
      <c r="F226" s="19"/>
      <c r="G226" s="19"/>
      <c r="H226" s="18">
        <f t="shared" si="80"/>
        <v>48</v>
      </c>
      <c r="I226" s="19">
        <v>40</v>
      </c>
      <c r="J226" s="19">
        <v>8</v>
      </c>
      <c r="K226" s="19"/>
      <c r="L226" s="19"/>
      <c r="M226" s="18">
        <f t="shared" si="85"/>
        <v>3</v>
      </c>
      <c r="N226" s="19">
        <v>2</v>
      </c>
      <c r="O226" s="19">
        <v>1</v>
      </c>
      <c r="P226" s="19"/>
      <c r="Q226" s="20">
        <f t="shared" si="82"/>
        <v>94.117647058823522</v>
      </c>
      <c r="R226" s="20">
        <f t="shared" si="83"/>
        <v>94.117647058823522</v>
      </c>
      <c r="S226" s="21"/>
    </row>
    <row r="227" spans="1:19" ht="17.25" customHeight="1" x14ac:dyDescent="0.2">
      <c r="A227" s="42" t="s">
        <v>34</v>
      </c>
      <c r="B227" s="18">
        <f t="shared" si="77"/>
        <v>19</v>
      </c>
      <c r="C227" s="19"/>
      <c r="D227" s="18">
        <f t="shared" si="78"/>
        <v>19</v>
      </c>
      <c r="E227" s="18">
        <f t="shared" si="84"/>
        <v>19</v>
      </c>
      <c r="F227" s="19"/>
      <c r="G227" s="19">
        <v>1</v>
      </c>
      <c r="H227" s="18">
        <f t="shared" si="80"/>
        <v>18</v>
      </c>
      <c r="I227" s="19">
        <v>8</v>
      </c>
      <c r="J227" s="19">
        <v>7</v>
      </c>
      <c r="K227" s="19">
        <v>3</v>
      </c>
      <c r="L227" s="19"/>
      <c r="M227" s="18">
        <f t="shared" si="85"/>
        <v>0</v>
      </c>
      <c r="N227" s="19"/>
      <c r="O227" s="19"/>
      <c r="P227" s="19"/>
      <c r="Q227" s="20">
        <f>(H227/D227)*100</f>
        <v>94.73684210526315</v>
      </c>
      <c r="R227" s="20">
        <f t="shared" si="83"/>
        <v>78.94736842105263</v>
      </c>
      <c r="S227" s="21"/>
    </row>
    <row r="228" spans="1:19" ht="17.25" customHeight="1" x14ac:dyDescent="0.2">
      <c r="A228" s="42" t="s">
        <v>57</v>
      </c>
      <c r="B228" s="18">
        <f t="shared" si="77"/>
        <v>101</v>
      </c>
      <c r="C228" s="19"/>
      <c r="D228" s="18">
        <f t="shared" si="78"/>
        <v>101</v>
      </c>
      <c r="E228" s="18">
        <f t="shared" si="84"/>
        <v>101</v>
      </c>
      <c r="F228" s="19"/>
      <c r="G228" s="19"/>
      <c r="H228" s="18">
        <f t="shared" si="80"/>
        <v>93</v>
      </c>
      <c r="I228" s="19">
        <v>32</v>
      </c>
      <c r="J228" s="19">
        <v>39</v>
      </c>
      <c r="K228" s="19">
        <v>22</v>
      </c>
      <c r="L228" s="19"/>
      <c r="M228" s="18">
        <f t="shared" si="85"/>
        <v>8</v>
      </c>
      <c r="N228" s="19">
        <v>3</v>
      </c>
      <c r="O228" s="19">
        <v>3</v>
      </c>
      <c r="P228" s="19">
        <v>2</v>
      </c>
      <c r="Q228" s="20">
        <f t="shared" ref="Q228:Q230" si="86">(H228/D228)*100</f>
        <v>92.079207920792086</v>
      </c>
      <c r="R228" s="20">
        <f t="shared" si="83"/>
        <v>70.297029702970292</v>
      </c>
      <c r="S228" s="21"/>
    </row>
    <row r="229" spans="1:19" ht="17.25" customHeight="1" x14ac:dyDescent="0.2">
      <c r="A229" s="42" t="s">
        <v>86</v>
      </c>
      <c r="B229" s="18">
        <f t="shared" si="77"/>
        <v>10</v>
      </c>
      <c r="C229" s="19"/>
      <c r="D229" s="18">
        <f t="shared" si="78"/>
        <v>10</v>
      </c>
      <c r="E229" s="18">
        <f t="shared" si="84"/>
        <v>10</v>
      </c>
      <c r="F229" s="19"/>
      <c r="G229" s="19"/>
      <c r="H229" s="18">
        <f t="shared" si="80"/>
        <v>10</v>
      </c>
      <c r="I229" s="19">
        <v>6</v>
      </c>
      <c r="J229" s="19">
        <v>3</v>
      </c>
      <c r="K229" s="19">
        <v>1</v>
      </c>
      <c r="L229" s="19"/>
      <c r="M229" s="18">
        <f t="shared" si="85"/>
        <v>0</v>
      </c>
      <c r="N229" s="19"/>
      <c r="O229" s="19"/>
      <c r="P229" s="19"/>
      <c r="Q229" s="20">
        <f t="shared" si="86"/>
        <v>100</v>
      </c>
      <c r="R229" s="20">
        <f t="shared" si="83"/>
        <v>90</v>
      </c>
      <c r="S229" s="21"/>
    </row>
    <row r="230" spans="1:19" ht="17.25" customHeight="1" x14ac:dyDescent="0.2">
      <c r="A230" s="24" t="s">
        <v>35</v>
      </c>
      <c r="B230" s="25">
        <f t="shared" si="77"/>
        <v>741</v>
      </c>
      <c r="C230" s="26">
        <f>SUM(C212:C228)</f>
        <v>4</v>
      </c>
      <c r="D230" s="26">
        <f>E230+F230</f>
        <v>737</v>
      </c>
      <c r="E230" s="26">
        <f>G230+H230+M230</f>
        <v>727</v>
      </c>
      <c r="F230" s="26">
        <f>SUM(F212:F229)</f>
        <v>10</v>
      </c>
      <c r="G230" s="26">
        <f>SUM(G212:G229)</f>
        <v>4</v>
      </c>
      <c r="H230" s="26">
        <f>I230+J230+K230+L230</f>
        <v>696</v>
      </c>
      <c r="I230" s="26">
        <f>SUM(I212:I229)</f>
        <v>278</v>
      </c>
      <c r="J230" s="26">
        <f>SUM(J212:J229)</f>
        <v>220</v>
      </c>
      <c r="K230" s="26">
        <f>SUM(K212:K229)</f>
        <v>168</v>
      </c>
      <c r="L230" s="26">
        <f>SUM(L212:L229)</f>
        <v>30</v>
      </c>
      <c r="M230" s="26">
        <f>N230+O230+P230</f>
        <v>27</v>
      </c>
      <c r="N230" s="26">
        <f>SUM(N212:N229)</f>
        <v>10</v>
      </c>
      <c r="O230" s="26">
        <f>SUM(O212:O229)</f>
        <v>7</v>
      </c>
      <c r="P230" s="26">
        <f>SUM(P212:P229)</f>
        <v>10</v>
      </c>
      <c r="Q230" s="27">
        <f t="shared" si="86"/>
        <v>94.436906377204892</v>
      </c>
      <c r="R230" s="27">
        <f t="shared" si="83"/>
        <v>67.571234735413839</v>
      </c>
      <c r="S230" s="21"/>
    </row>
    <row r="231" spans="1:19" x14ac:dyDescent="0.2">
      <c r="A231" s="24" t="s">
        <v>36</v>
      </c>
      <c r="B231" s="28"/>
      <c r="C231" s="28"/>
      <c r="D231" s="31">
        <f>(D230/B230)*100</f>
        <v>99.460188933873141</v>
      </c>
      <c r="E231" s="31">
        <f>(E230/D230)*100</f>
        <v>98.643147896879242</v>
      </c>
      <c r="F231" s="31">
        <f>(F230/D230)*100</f>
        <v>1.3568521031207599</v>
      </c>
      <c r="G231" s="31">
        <f>(G230/D230)*100</f>
        <v>0.54274084124830391</v>
      </c>
      <c r="H231" s="31">
        <f>(H230/D230)*100</f>
        <v>94.436906377204892</v>
      </c>
      <c r="I231" s="31">
        <f>(I230/D230)*100</f>
        <v>37.720488466757125</v>
      </c>
      <c r="J231" s="31">
        <f>(J230/D230)*100</f>
        <v>29.850746268656714</v>
      </c>
      <c r="K231" s="31">
        <f>(K230/D230)*100</f>
        <v>22.795115332428765</v>
      </c>
      <c r="L231" s="31">
        <f>(L230/D230)*100</f>
        <v>4.0705563093622796</v>
      </c>
      <c r="M231" s="31">
        <f>(M230/D230)*100</f>
        <v>3.6635006784260513</v>
      </c>
      <c r="N231" s="31">
        <f>(N230/D230)*100</f>
        <v>1.3568521031207599</v>
      </c>
      <c r="O231" s="31">
        <f>(O230/D230)*100</f>
        <v>0.94979647218453189</v>
      </c>
      <c r="P231" s="31">
        <f>(P230/D230)*100</f>
        <v>1.3568521031207599</v>
      </c>
      <c r="Q231" s="58"/>
      <c r="R231" s="58"/>
      <c r="S231" s="21"/>
    </row>
    <row r="232" spans="1:19" x14ac:dyDescent="0.2">
      <c r="A232" s="40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</row>
    <row r="233" spans="1:19" ht="15.75" x14ac:dyDescent="0.2">
      <c r="A233" s="122" t="s">
        <v>62</v>
      </c>
      <c r="B233" s="122"/>
      <c r="C233" s="122"/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</row>
    <row r="234" spans="1:19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</row>
    <row r="235" spans="1:19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</row>
    <row r="237" spans="1:19" ht="15.75" x14ac:dyDescent="0.25">
      <c r="A237" s="133" t="s">
        <v>61</v>
      </c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</row>
    <row r="238" spans="1:19" ht="15" customHeight="1" x14ac:dyDescent="0.2">
      <c r="A238" s="135" t="s">
        <v>58</v>
      </c>
      <c r="B238" s="135"/>
      <c r="C238" s="135"/>
      <c r="D238" s="135"/>
      <c r="E238" s="135"/>
      <c r="F238" s="135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  <c r="S238" s="135"/>
    </row>
    <row r="239" spans="1:19" ht="15.75" x14ac:dyDescent="0.25">
      <c r="A239" s="70"/>
      <c r="B239" s="73"/>
      <c r="C239" s="73"/>
      <c r="D239" s="73"/>
      <c r="E239" s="73"/>
      <c r="F239" s="126" t="s">
        <v>0</v>
      </c>
      <c r="G239" s="126"/>
      <c r="H239" s="126"/>
      <c r="I239" s="126"/>
      <c r="J239" s="126"/>
      <c r="K239" s="126"/>
      <c r="L239" s="126"/>
      <c r="M239" s="71"/>
      <c r="N239" s="71"/>
      <c r="O239" s="71"/>
      <c r="P239" s="71"/>
      <c r="Q239" s="71"/>
      <c r="R239" s="71"/>
      <c r="S239" s="71"/>
    </row>
    <row r="240" spans="1:19" ht="15.75" x14ac:dyDescent="0.25">
      <c r="A240" s="70"/>
      <c r="B240" s="126"/>
      <c r="C240" s="126"/>
      <c r="D240" s="126"/>
      <c r="E240" s="147"/>
      <c r="F240" s="147"/>
      <c r="G240" s="147"/>
      <c r="H240" s="147"/>
      <c r="I240" s="147"/>
      <c r="J240" s="147"/>
      <c r="K240" s="147"/>
      <c r="L240" s="147"/>
      <c r="M240" s="147"/>
      <c r="N240" s="133" t="s">
        <v>94</v>
      </c>
      <c r="O240" s="126"/>
      <c r="P240" s="126"/>
      <c r="Q240" s="126"/>
      <c r="R240" s="126"/>
      <c r="S240" s="71"/>
    </row>
    <row r="241" spans="1:19" ht="15.75" x14ac:dyDescent="0.25">
      <c r="A241" s="133" t="s">
        <v>46</v>
      </c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</row>
    <row r="242" spans="1:19" x14ac:dyDescent="0.2">
      <c r="A242" s="40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</row>
    <row r="243" spans="1:19" ht="12.75" customHeight="1" x14ac:dyDescent="0.2">
      <c r="A243" s="123" t="s">
        <v>2</v>
      </c>
      <c r="B243" s="123" t="s">
        <v>3</v>
      </c>
      <c r="C243" s="123" t="s">
        <v>87</v>
      </c>
      <c r="D243" s="123" t="s">
        <v>5</v>
      </c>
      <c r="E243" s="123" t="s">
        <v>6</v>
      </c>
      <c r="F243" s="127" t="s">
        <v>7</v>
      </c>
      <c r="G243" s="127" t="s">
        <v>8</v>
      </c>
      <c r="H243" s="123" t="s">
        <v>9</v>
      </c>
      <c r="I243" s="123"/>
      <c r="J243" s="123"/>
      <c r="K243" s="123"/>
      <c r="L243" s="123"/>
      <c r="M243" s="130" t="s">
        <v>10</v>
      </c>
      <c r="N243" s="131"/>
      <c r="O243" s="131"/>
      <c r="P243" s="132"/>
      <c r="Q243" s="123" t="s">
        <v>11</v>
      </c>
      <c r="R243" s="123" t="s">
        <v>12</v>
      </c>
      <c r="S243" s="120" t="s">
        <v>13</v>
      </c>
    </row>
    <row r="244" spans="1:19" ht="76.5" x14ac:dyDescent="0.2">
      <c r="A244" s="123"/>
      <c r="B244" s="125"/>
      <c r="C244" s="123"/>
      <c r="D244" s="123"/>
      <c r="E244" s="123"/>
      <c r="F244" s="127"/>
      <c r="G244" s="127"/>
      <c r="H244" s="48" t="s">
        <v>14</v>
      </c>
      <c r="I244" s="48" t="s">
        <v>15</v>
      </c>
      <c r="J244" s="48" t="s">
        <v>16</v>
      </c>
      <c r="K244" s="48" t="s">
        <v>17</v>
      </c>
      <c r="L244" s="48" t="s">
        <v>18</v>
      </c>
      <c r="M244" s="48" t="s">
        <v>19</v>
      </c>
      <c r="N244" s="48" t="s">
        <v>20</v>
      </c>
      <c r="O244" s="48" t="s">
        <v>21</v>
      </c>
      <c r="P244" s="48" t="s">
        <v>22</v>
      </c>
      <c r="Q244" s="124"/>
      <c r="R244" s="125"/>
      <c r="S244" s="121"/>
    </row>
    <row r="245" spans="1:19" x14ac:dyDescent="0.2">
      <c r="A245" s="48">
        <v>1</v>
      </c>
      <c r="B245" s="17">
        <v>2</v>
      </c>
      <c r="C245" s="48">
        <v>3</v>
      </c>
      <c r="D245" s="48">
        <v>4</v>
      </c>
      <c r="E245" s="48">
        <v>5</v>
      </c>
      <c r="F245" s="48">
        <v>6</v>
      </c>
      <c r="G245" s="48">
        <v>7</v>
      </c>
      <c r="H245" s="48">
        <v>8</v>
      </c>
      <c r="I245" s="48">
        <v>9</v>
      </c>
      <c r="J245" s="48">
        <v>10</v>
      </c>
      <c r="K245" s="48">
        <v>11</v>
      </c>
      <c r="L245" s="48">
        <v>12</v>
      </c>
      <c r="M245" s="48">
        <v>13</v>
      </c>
      <c r="N245" s="48">
        <v>14</v>
      </c>
      <c r="O245" s="48">
        <v>15</v>
      </c>
      <c r="P245" s="48">
        <v>16</v>
      </c>
      <c r="Q245" s="48">
        <v>17</v>
      </c>
      <c r="R245" s="17">
        <v>18</v>
      </c>
      <c r="S245" s="49">
        <v>19</v>
      </c>
    </row>
    <row r="246" spans="1:19" ht="17.25" customHeight="1" x14ac:dyDescent="0.2">
      <c r="A246" s="41" t="s">
        <v>38</v>
      </c>
      <c r="B246" s="18">
        <f t="shared" ref="B246:B248" si="87">C246+D246</f>
        <v>1725</v>
      </c>
      <c r="C246" s="76">
        <v>2</v>
      </c>
      <c r="D246" s="77">
        <f>E246+F246</f>
        <v>1723</v>
      </c>
      <c r="E246" s="77">
        <f>G246+H246+M246</f>
        <v>1722</v>
      </c>
      <c r="F246" s="76">
        <v>1</v>
      </c>
      <c r="G246" s="76">
        <v>15</v>
      </c>
      <c r="H246" s="77">
        <f>I246+J246+K246+L246</f>
        <v>1558</v>
      </c>
      <c r="I246" s="76">
        <v>117</v>
      </c>
      <c r="J246" s="76">
        <v>360</v>
      </c>
      <c r="K246" s="76">
        <v>886</v>
      </c>
      <c r="L246" s="76">
        <v>195</v>
      </c>
      <c r="M246" s="77">
        <f>N246+O246+P246</f>
        <v>149</v>
      </c>
      <c r="N246" s="76">
        <v>89</v>
      </c>
      <c r="O246" s="76">
        <v>26</v>
      </c>
      <c r="P246" s="76">
        <v>34</v>
      </c>
      <c r="Q246" s="20">
        <f t="shared" ref="Q246:Q252" si="88">(H246/D246)*100</f>
        <v>90.423679628554837</v>
      </c>
      <c r="R246" s="20">
        <f t="shared" ref="R246:R252" si="89">((J246+I246)/D246)*100</f>
        <v>27.684271619268721</v>
      </c>
      <c r="S246" s="21"/>
    </row>
    <row r="247" spans="1:19" ht="17.25" customHeight="1" x14ac:dyDescent="0.2">
      <c r="A247" s="42" t="s">
        <v>41</v>
      </c>
      <c r="B247" s="18">
        <f t="shared" si="87"/>
        <v>1598</v>
      </c>
      <c r="C247" s="76">
        <v>10</v>
      </c>
      <c r="D247" s="77">
        <f>E247+F247</f>
        <v>1588</v>
      </c>
      <c r="E247" s="77">
        <f>G247+H247+M247</f>
        <v>1587</v>
      </c>
      <c r="F247" s="76">
        <v>1</v>
      </c>
      <c r="G247" s="76">
        <v>4</v>
      </c>
      <c r="H247" s="77">
        <f>I247+J247+K247+L247</f>
        <v>1396</v>
      </c>
      <c r="I247" s="76">
        <v>140</v>
      </c>
      <c r="J247" s="76">
        <v>374</v>
      </c>
      <c r="K247" s="76">
        <v>677</v>
      </c>
      <c r="L247" s="76">
        <v>205</v>
      </c>
      <c r="M247" s="77">
        <f>N247+O247+P247</f>
        <v>187</v>
      </c>
      <c r="N247" s="76">
        <v>100</v>
      </c>
      <c r="O247" s="76">
        <v>42</v>
      </c>
      <c r="P247" s="76">
        <v>45</v>
      </c>
      <c r="Q247" s="20">
        <f t="shared" si="88"/>
        <v>87.909319899244338</v>
      </c>
      <c r="R247" s="20">
        <f t="shared" si="89"/>
        <v>32.367758186397985</v>
      </c>
      <c r="S247" s="22"/>
    </row>
    <row r="248" spans="1:19" ht="17.25" customHeight="1" x14ac:dyDescent="0.2">
      <c r="A248" s="42" t="s">
        <v>42</v>
      </c>
      <c r="B248" s="18">
        <f t="shared" si="87"/>
        <v>1729</v>
      </c>
      <c r="C248" s="76">
        <v>9</v>
      </c>
      <c r="D248" s="18">
        <f>E248+F248</f>
        <v>1720</v>
      </c>
      <c r="E248" s="18">
        <f>G248+H248+M248</f>
        <v>1710</v>
      </c>
      <c r="F248" s="76">
        <v>10</v>
      </c>
      <c r="G248" s="76">
        <v>6</v>
      </c>
      <c r="H248" s="77">
        <f>I248+J248+K248+L248</f>
        <v>1516</v>
      </c>
      <c r="I248" s="76">
        <v>181</v>
      </c>
      <c r="J248" s="76">
        <v>389</v>
      </c>
      <c r="K248" s="76">
        <v>790</v>
      </c>
      <c r="L248" s="76">
        <v>156</v>
      </c>
      <c r="M248" s="18">
        <f t="shared" ref="M248" si="90">N248+O248+P248</f>
        <v>188</v>
      </c>
      <c r="N248" s="76">
        <v>105</v>
      </c>
      <c r="O248" s="76">
        <v>41</v>
      </c>
      <c r="P248" s="76">
        <v>42</v>
      </c>
      <c r="Q248" s="20">
        <f t="shared" si="88"/>
        <v>88.139534883720927</v>
      </c>
      <c r="R248" s="20">
        <f t="shared" si="89"/>
        <v>33.139534883720927</v>
      </c>
      <c r="S248" s="21"/>
    </row>
    <row r="249" spans="1:19" ht="17.25" customHeight="1" x14ac:dyDescent="0.2">
      <c r="A249" s="42" t="s">
        <v>43</v>
      </c>
      <c r="B249" s="18">
        <f t="shared" ref="B249:B252" si="91">C249+D249</f>
        <v>1725</v>
      </c>
      <c r="C249" s="19">
        <v>4</v>
      </c>
      <c r="D249" s="18">
        <f t="shared" ref="D249:D251" si="92">E249+F249</f>
        <v>1721</v>
      </c>
      <c r="E249" s="18">
        <f t="shared" ref="E249:E251" si="93">G249+H249+M249</f>
        <v>1718</v>
      </c>
      <c r="F249" s="19">
        <v>3</v>
      </c>
      <c r="G249" s="19">
        <v>1</v>
      </c>
      <c r="H249" s="18">
        <f t="shared" ref="H249:H251" si="94">SUM(I249:L249)</f>
        <v>1685</v>
      </c>
      <c r="I249" s="19">
        <v>241</v>
      </c>
      <c r="J249" s="19">
        <v>529</v>
      </c>
      <c r="K249" s="19">
        <v>697</v>
      </c>
      <c r="L249" s="19">
        <v>218</v>
      </c>
      <c r="M249" s="18">
        <f t="shared" ref="M249:M252" si="95">SUM(N249:P249)</f>
        <v>32</v>
      </c>
      <c r="N249" s="19">
        <v>9</v>
      </c>
      <c r="O249" s="19">
        <v>1</v>
      </c>
      <c r="P249" s="19">
        <v>22</v>
      </c>
      <c r="Q249" s="20">
        <f t="shared" si="88"/>
        <v>97.908192911098197</v>
      </c>
      <c r="R249" s="20">
        <f t="shared" si="89"/>
        <v>44.74142940151075</v>
      </c>
      <c r="S249" s="21"/>
    </row>
    <row r="250" spans="1:19" ht="17.25" customHeight="1" x14ac:dyDescent="0.2">
      <c r="A250" s="42" t="s">
        <v>84</v>
      </c>
      <c r="B250" s="18">
        <f t="shared" ref="B250" si="96">C250+D250</f>
        <v>491</v>
      </c>
      <c r="C250" s="19">
        <v>3</v>
      </c>
      <c r="D250" s="18">
        <f t="shared" si="92"/>
        <v>488</v>
      </c>
      <c r="E250" s="18">
        <f t="shared" si="93"/>
        <v>488</v>
      </c>
      <c r="F250" s="19"/>
      <c r="G250" s="19">
        <v>1</v>
      </c>
      <c r="H250" s="18">
        <f t="shared" si="94"/>
        <v>477</v>
      </c>
      <c r="I250" s="19">
        <v>88</v>
      </c>
      <c r="J250" s="19">
        <v>198</v>
      </c>
      <c r="K250" s="19">
        <v>158</v>
      </c>
      <c r="L250" s="19">
        <v>33</v>
      </c>
      <c r="M250" s="18">
        <f t="shared" ref="M250" si="97">SUM(N250:P250)</f>
        <v>10</v>
      </c>
      <c r="N250" s="19">
        <v>5</v>
      </c>
      <c r="O250" s="19"/>
      <c r="P250" s="19">
        <v>5</v>
      </c>
      <c r="Q250" s="20">
        <f t="shared" ref="Q250" si="98">(H250/D250)*100</f>
        <v>97.745901639344254</v>
      </c>
      <c r="R250" s="20">
        <f t="shared" ref="R250" si="99">((J250+I250)/D250)*100</f>
        <v>58.606557377049185</v>
      </c>
      <c r="S250" s="21"/>
    </row>
    <row r="251" spans="1:19" ht="17.25" customHeight="1" x14ac:dyDescent="0.2">
      <c r="A251" s="42" t="s">
        <v>85</v>
      </c>
      <c r="B251" s="18">
        <f t="shared" si="91"/>
        <v>741</v>
      </c>
      <c r="C251" s="19">
        <v>4</v>
      </c>
      <c r="D251" s="18">
        <f t="shared" si="92"/>
        <v>737</v>
      </c>
      <c r="E251" s="18">
        <f t="shared" si="93"/>
        <v>727</v>
      </c>
      <c r="F251" s="19">
        <v>10</v>
      </c>
      <c r="G251" s="19">
        <v>4</v>
      </c>
      <c r="H251" s="18">
        <f t="shared" si="94"/>
        <v>696</v>
      </c>
      <c r="I251" s="19">
        <v>278</v>
      </c>
      <c r="J251" s="19">
        <v>220</v>
      </c>
      <c r="K251" s="19">
        <v>168</v>
      </c>
      <c r="L251" s="19">
        <v>30</v>
      </c>
      <c r="M251" s="18">
        <f t="shared" si="95"/>
        <v>27</v>
      </c>
      <c r="N251" s="19">
        <v>10</v>
      </c>
      <c r="O251" s="19">
        <v>7</v>
      </c>
      <c r="P251" s="19">
        <v>10</v>
      </c>
      <c r="Q251" s="20">
        <f t="shared" si="88"/>
        <v>94.436906377204892</v>
      </c>
      <c r="R251" s="20">
        <f t="shared" si="89"/>
        <v>67.571234735413839</v>
      </c>
      <c r="S251" s="23"/>
    </row>
    <row r="252" spans="1:19" ht="17.25" customHeight="1" x14ac:dyDescent="0.2">
      <c r="A252" s="24" t="s">
        <v>35</v>
      </c>
      <c r="B252" s="25">
        <f t="shared" si="91"/>
        <v>8009</v>
      </c>
      <c r="C252" s="26">
        <f t="shared" ref="C252:P252" si="100">SUM(C246:C251)</f>
        <v>32</v>
      </c>
      <c r="D252" s="26">
        <f t="shared" si="100"/>
        <v>7977</v>
      </c>
      <c r="E252" s="26">
        <f t="shared" si="100"/>
        <v>7952</v>
      </c>
      <c r="F252" s="26">
        <f t="shared" si="100"/>
        <v>25</v>
      </c>
      <c r="G252" s="26">
        <f t="shared" si="100"/>
        <v>31</v>
      </c>
      <c r="H252" s="26">
        <f t="shared" si="100"/>
        <v>7328</v>
      </c>
      <c r="I252" s="26">
        <f t="shared" si="100"/>
        <v>1045</v>
      </c>
      <c r="J252" s="26">
        <f t="shared" si="100"/>
        <v>2070</v>
      </c>
      <c r="K252" s="26">
        <f t="shared" si="100"/>
        <v>3376</v>
      </c>
      <c r="L252" s="26">
        <f t="shared" si="100"/>
        <v>837</v>
      </c>
      <c r="M252" s="25">
        <f t="shared" si="95"/>
        <v>593</v>
      </c>
      <c r="N252" s="26">
        <f t="shared" si="100"/>
        <v>318</v>
      </c>
      <c r="O252" s="26">
        <f t="shared" si="100"/>
        <v>117</v>
      </c>
      <c r="P252" s="26">
        <f t="shared" si="100"/>
        <v>158</v>
      </c>
      <c r="Q252" s="27">
        <f t="shared" si="88"/>
        <v>91.864109314278551</v>
      </c>
      <c r="R252" s="27">
        <f t="shared" si="89"/>
        <v>39.049768083239314</v>
      </c>
      <c r="S252" s="22"/>
    </row>
    <row r="253" spans="1:19" x14ac:dyDescent="0.2">
      <c r="A253" s="24" t="s">
        <v>36</v>
      </c>
      <c r="B253" s="28"/>
      <c r="C253" s="28"/>
      <c r="D253" s="31">
        <f>(D252/B252)*100</f>
        <v>99.600449494318894</v>
      </c>
      <c r="E253" s="31">
        <f>(E252/D252)*100</f>
        <v>99.686598972044621</v>
      </c>
      <c r="F253" s="31">
        <f>(F252/D252)*100</f>
        <v>0.31340102795537172</v>
      </c>
      <c r="G253" s="31">
        <f>(G252/D252)*100</f>
        <v>0.38861727466466089</v>
      </c>
      <c r="H253" s="31">
        <f>(H252/D252)*100</f>
        <v>91.864109314278551</v>
      </c>
      <c r="I253" s="31">
        <f>(I252/D252)*100</f>
        <v>13.100162968534537</v>
      </c>
      <c r="J253" s="31">
        <f>(J252/D252)*100</f>
        <v>25.949605114704777</v>
      </c>
      <c r="K253" s="31">
        <f>(K252/D252)*100</f>
        <v>42.321674815093388</v>
      </c>
      <c r="L253" s="31">
        <f>(L252/K252)*100</f>
        <v>24.792654028436019</v>
      </c>
      <c r="M253" s="31">
        <f>(M252/D252)*100</f>
        <v>7.4338723831014173</v>
      </c>
      <c r="N253" s="31">
        <f>(N252/D252)*100</f>
        <v>3.9864610755923278</v>
      </c>
      <c r="O253" s="31">
        <f>(O252/D252)*100</f>
        <v>1.4667168108311395</v>
      </c>
      <c r="P253" s="31">
        <f>(P252/D252)*100</f>
        <v>1.9806944966779489</v>
      </c>
      <c r="Q253" s="29"/>
      <c r="R253" s="29"/>
      <c r="S253" s="21"/>
    </row>
    <row r="254" spans="1:19" x14ac:dyDescent="0.2">
      <c r="A254" s="40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</row>
    <row r="255" spans="1:19" ht="15.75" x14ac:dyDescent="0.2">
      <c r="A255" s="122" t="s">
        <v>62</v>
      </c>
      <c r="B255" s="122"/>
      <c r="C255" s="122"/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</row>
    <row r="264" spans="1:12" ht="13.5" thickBot="1" x14ac:dyDescent="0.25"/>
    <row r="265" spans="1:12" x14ac:dyDescent="0.2">
      <c r="A265" s="138" t="s">
        <v>95</v>
      </c>
      <c r="B265" s="139"/>
      <c r="C265" s="139"/>
      <c r="D265" s="139"/>
      <c r="E265" s="139"/>
      <c r="F265" s="139"/>
      <c r="G265" s="139"/>
      <c r="H265" s="139"/>
      <c r="I265" s="139"/>
      <c r="J265" s="139"/>
      <c r="K265" s="139"/>
      <c r="L265" s="140"/>
    </row>
    <row r="266" spans="1:12" x14ac:dyDescent="0.2">
      <c r="A266" s="141"/>
      <c r="B266" s="142"/>
      <c r="C266" s="142"/>
      <c r="D266" s="142"/>
      <c r="E266" s="142"/>
      <c r="F266" s="142"/>
      <c r="G266" s="142"/>
      <c r="H266" s="142"/>
      <c r="I266" s="142"/>
      <c r="J266" s="142"/>
      <c r="K266" s="142"/>
      <c r="L266" s="143"/>
    </row>
    <row r="267" spans="1:12" x14ac:dyDescent="0.2">
      <c r="A267" s="141"/>
      <c r="B267" s="142"/>
      <c r="C267" s="142"/>
      <c r="D267" s="142"/>
      <c r="E267" s="142"/>
      <c r="F267" s="142"/>
      <c r="G267" s="142"/>
      <c r="H267" s="142"/>
      <c r="I267" s="142"/>
      <c r="J267" s="142"/>
      <c r="K267" s="142"/>
      <c r="L267" s="143"/>
    </row>
    <row r="268" spans="1:12" x14ac:dyDescent="0.2">
      <c r="A268" s="141"/>
      <c r="B268" s="142"/>
      <c r="C268" s="142"/>
      <c r="D268" s="142"/>
      <c r="E268" s="142"/>
      <c r="F268" s="142"/>
      <c r="G268" s="142"/>
      <c r="H268" s="142"/>
      <c r="I268" s="142"/>
      <c r="J268" s="142"/>
      <c r="K268" s="142"/>
      <c r="L268" s="143"/>
    </row>
    <row r="269" spans="1:12" x14ac:dyDescent="0.2">
      <c r="A269" s="141"/>
      <c r="B269" s="142"/>
      <c r="C269" s="142"/>
      <c r="D269" s="142"/>
      <c r="E269" s="142"/>
      <c r="F269" s="142"/>
      <c r="G269" s="142"/>
      <c r="H269" s="142"/>
      <c r="I269" s="142"/>
      <c r="J269" s="142"/>
      <c r="K269" s="142"/>
      <c r="L269" s="143"/>
    </row>
    <row r="270" spans="1:12" x14ac:dyDescent="0.2">
      <c r="A270" s="141"/>
      <c r="B270" s="142"/>
      <c r="C270" s="142"/>
      <c r="D270" s="142"/>
      <c r="E270" s="142"/>
      <c r="F270" s="142"/>
      <c r="G270" s="142"/>
      <c r="H270" s="142"/>
      <c r="I270" s="142"/>
      <c r="J270" s="142"/>
      <c r="K270" s="142"/>
      <c r="L270" s="143"/>
    </row>
    <row r="271" spans="1:12" x14ac:dyDescent="0.2">
      <c r="A271" s="141"/>
      <c r="B271" s="142"/>
      <c r="C271" s="142"/>
      <c r="D271" s="142"/>
      <c r="E271" s="142"/>
      <c r="F271" s="142"/>
      <c r="G271" s="142"/>
      <c r="H271" s="142"/>
      <c r="I271" s="142"/>
      <c r="J271" s="142"/>
      <c r="K271" s="142"/>
      <c r="L271" s="143"/>
    </row>
    <row r="272" spans="1:12" x14ac:dyDescent="0.2">
      <c r="A272" s="141"/>
      <c r="B272" s="142"/>
      <c r="C272" s="142"/>
      <c r="D272" s="142"/>
      <c r="E272" s="142"/>
      <c r="F272" s="142"/>
      <c r="G272" s="142"/>
      <c r="H272" s="142"/>
      <c r="I272" s="142"/>
      <c r="J272" s="142"/>
      <c r="K272" s="142"/>
      <c r="L272" s="143"/>
    </row>
    <row r="273" spans="1:12" x14ac:dyDescent="0.2">
      <c r="A273" s="141"/>
      <c r="B273" s="142"/>
      <c r="C273" s="142"/>
      <c r="D273" s="142"/>
      <c r="E273" s="142"/>
      <c r="F273" s="142"/>
      <c r="G273" s="142"/>
      <c r="H273" s="142"/>
      <c r="I273" s="142"/>
      <c r="J273" s="142"/>
      <c r="K273" s="142"/>
      <c r="L273" s="143"/>
    </row>
    <row r="274" spans="1:12" x14ac:dyDescent="0.2">
      <c r="A274" s="141"/>
      <c r="B274" s="142"/>
      <c r="C274" s="142"/>
      <c r="D274" s="142"/>
      <c r="E274" s="142"/>
      <c r="F274" s="142"/>
      <c r="G274" s="142"/>
      <c r="H274" s="142"/>
      <c r="I274" s="142"/>
      <c r="J274" s="142"/>
      <c r="K274" s="142"/>
      <c r="L274" s="143"/>
    </row>
    <row r="275" spans="1:12" x14ac:dyDescent="0.2">
      <c r="A275" s="141"/>
      <c r="B275" s="142"/>
      <c r="C275" s="142"/>
      <c r="D275" s="142"/>
      <c r="E275" s="142"/>
      <c r="F275" s="142"/>
      <c r="G275" s="142"/>
      <c r="H275" s="142"/>
      <c r="I275" s="142"/>
      <c r="J275" s="142"/>
      <c r="K275" s="142"/>
      <c r="L275" s="143"/>
    </row>
    <row r="276" spans="1:12" ht="13.5" thickBot="1" x14ac:dyDescent="0.25">
      <c r="A276" s="144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6"/>
    </row>
  </sheetData>
  <mergeCells count="150">
    <mergeCell ref="A265:L276"/>
    <mergeCell ref="A241:S241"/>
    <mergeCell ref="B240:D240"/>
    <mergeCell ref="E240:M240"/>
    <mergeCell ref="N240:R240"/>
    <mergeCell ref="A243:A244"/>
    <mergeCell ref="B243:B244"/>
    <mergeCell ref="C243:C244"/>
    <mergeCell ref="D243:D244"/>
    <mergeCell ref="E243:E244"/>
    <mergeCell ref="F243:F244"/>
    <mergeCell ref="G243:G244"/>
    <mergeCell ref="H243:L243"/>
    <mergeCell ref="M243:P243"/>
    <mergeCell ref="A255:S255"/>
    <mergeCell ref="Q175:Q176"/>
    <mergeCell ref="R175:R176"/>
    <mergeCell ref="S175:S176"/>
    <mergeCell ref="A237:S237"/>
    <mergeCell ref="A238:S238"/>
    <mergeCell ref="B174:S174"/>
    <mergeCell ref="A175:A176"/>
    <mergeCell ref="B175:B176"/>
    <mergeCell ref="C175:C176"/>
    <mergeCell ref="D175:D176"/>
    <mergeCell ref="E175:E176"/>
    <mergeCell ref="F175:F176"/>
    <mergeCell ref="G175:G176"/>
    <mergeCell ref="H175:L175"/>
    <mergeCell ref="M175:P175"/>
    <mergeCell ref="A199:S199"/>
    <mergeCell ref="B204:S204"/>
    <mergeCell ref="A205:S205"/>
    <mergeCell ref="G206:L206"/>
    <mergeCell ref="C207:D207"/>
    <mergeCell ref="O207:S207"/>
    <mergeCell ref="B208:S208"/>
    <mergeCell ref="A209:A210"/>
    <mergeCell ref="B209:B210"/>
    <mergeCell ref="B170:S170"/>
    <mergeCell ref="A171:S171"/>
    <mergeCell ref="G172:L172"/>
    <mergeCell ref="C173:D173"/>
    <mergeCell ref="O173:S173"/>
    <mergeCell ref="M140:P140"/>
    <mergeCell ref="Q140:Q141"/>
    <mergeCell ref="R140:R141"/>
    <mergeCell ref="S140:S141"/>
    <mergeCell ref="A167:S167"/>
    <mergeCell ref="C139:D139"/>
    <mergeCell ref="O139:S139"/>
    <mergeCell ref="A140:A141"/>
    <mergeCell ref="B140:B141"/>
    <mergeCell ref="C140:C141"/>
    <mergeCell ref="D140:D141"/>
    <mergeCell ref="E140:E141"/>
    <mergeCell ref="F140:F141"/>
    <mergeCell ref="G140:G141"/>
    <mergeCell ref="H140:L140"/>
    <mergeCell ref="B136:S136"/>
    <mergeCell ref="A137:S137"/>
    <mergeCell ref="G107:G108"/>
    <mergeCell ref="H107:L107"/>
    <mergeCell ref="M107:P107"/>
    <mergeCell ref="Q107:Q108"/>
    <mergeCell ref="R107:R108"/>
    <mergeCell ref="S107:S108"/>
    <mergeCell ref="A133:S133"/>
    <mergeCell ref="G105:L105"/>
    <mergeCell ref="C106:D106"/>
    <mergeCell ref="O106:S106"/>
    <mergeCell ref="A107:A108"/>
    <mergeCell ref="B107:B108"/>
    <mergeCell ref="C107:C108"/>
    <mergeCell ref="D107:D108"/>
    <mergeCell ref="E107:E108"/>
    <mergeCell ref="F107:F108"/>
    <mergeCell ref="B103:S103"/>
    <mergeCell ref="A104:S104"/>
    <mergeCell ref="F73:F74"/>
    <mergeCell ref="G73:G74"/>
    <mergeCell ref="H73:L73"/>
    <mergeCell ref="M73:P73"/>
    <mergeCell ref="Q73:Q74"/>
    <mergeCell ref="R73:R74"/>
    <mergeCell ref="A100:S100"/>
    <mergeCell ref="G71:L71"/>
    <mergeCell ref="C72:D72"/>
    <mergeCell ref="F72:N72"/>
    <mergeCell ref="O72:S72"/>
    <mergeCell ref="A73:A74"/>
    <mergeCell ref="B73:B74"/>
    <mergeCell ref="C73:C74"/>
    <mergeCell ref="D73:D74"/>
    <mergeCell ref="E73:E74"/>
    <mergeCell ref="S73:S74"/>
    <mergeCell ref="B69:S69"/>
    <mergeCell ref="A70:S70"/>
    <mergeCell ref="F40:F41"/>
    <mergeCell ref="G40:G41"/>
    <mergeCell ref="H40:L40"/>
    <mergeCell ref="M40:P40"/>
    <mergeCell ref="Q40:Q41"/>
    <mergeCell ref="R40:R41"/>
    <mergeCell ref="A67:S67"/>
    <mergeCell ref="B36:S36"/>
    <mergeCell ref="A37:S37"/>
    <mergeCell ref="G38:L38"/>
    <mergeCell ref="C39:D39"/>
    <mergeCell ref="A40:A41"/>
    <mergeCell ref="B40:B41"/>
    <mergeCell ref="C40:C41"/>
    <mergeCell ref="D40:D41"/>
    <mergeCell ref="E40:E41"/>
    <mergeCell ref="S40:S41"/>
    <mergeCell ref="N39:S39"/>
    <mergeCell ref="A32:S32"/>
    <mergeCell ref="A4:S4"/>
    <mergeCell ref="B3:D3"/>
    <mergeCell ref="E3:M3"/>
    <mergeCell ref="N3:R3"/>
    <mergeCell ref="Q5:Q6"/>
    <mergeCell ref="R5:R6"/>
    <mergeCell ref="S5:S6"/>
    <mergeCell ref="A1:S1"/>
    <mergeCell ref="A2:S2"/>
    <mergeCell ref="A5:A6"/>
    <mergeCell ref="B5:B6"/>
    <mergeCell ref="C5:C6"/>
    <mergeCell ref="D5:D6"/>
    <mergeCell ref="E5:E6"/>
    <mergeCell ref="F5:F6"/>
    <mergeCell ref="G5:G6"/>
    <mergeCell ref="H5:L5"/>
    <mergeCell ref="M5:P5"/>
    <mergeCell ref="S209:S210"/>
    <mergeCell ref="A233:S233"/>
    <mergeCell ref="Q243:Q244"/>
    <mergeCell ref="R243:R244"/>
    <mergeCell ref="S243:S244"/>
    <mergeCell ref="F239:L239"/>
    <mergeCell ref="C209:C210"/>
    <mergeCell ref="D209:D210"/>
    <mergeCell ref="E209:E210"/>
    <mergeCell ref="F209:F210"/>
    <mergeCell ref="G209:G210"/>
    <mergeCell ref="H209:L209"/>
    <mergeCell ref="M209:P209"/>
    <mergeCell ref="Q209:Q210"/>
    <mergeCell ref="R209:R210"/>
  </mergeCells>
  <pageMargins left="0.23622047244094491" right="0.23622047244094491" top="0.27559055118110237" bottom="0.31496062992125984" header="0.19685039370078741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232"/>
  <sheetViews>
    <sheetView tabSelected="1" topLeftCell="A7" zoomScale="120" zoomScaleNormal="120" workbookViewId="0">
      <selection activeCell="A214" sqref="A214:S233"/>
    </sheetView>
  </sheetViews>
  <sheetFormatPr defaultRowHeight="12" x14ac:dyDescent="0.25"/>
  <cols>
    <col min="1" max="1" width="23.85546875" style="43" customWidth="1"/>
    <col min="2" max="2" width="7" style="43" customWidth="1"/>
    <col min="3" max="3" width="6.28515625" style="43" customWidth="1"/>
    <col min="4" max="4" width="6.85546875" style="43" customWidth="1"/>
    <col min="5" max="5" width="6.42578125" style="43" customWidth="1"/>
    <col min="6" max="6" width="6.140625" style="43" customWidth="1"/>
    <col min="7" max="7" width="6.28515625" style="43" customWidth="1"/>
    <col min="8" max="8" width="6.7109375" style="43" customWidth="1"/>
    <col min="9" max="9" width="6.140625" style="43" customWidth="1"/>
    <col min="10" max="10" width="6" style="43" customWidth="1"/>
    <col min="11" max="11" width="6.5703125" style="43" customWidth="1"/>
    <col min="12" max="12" width="6.7109375" style="43" customWidth="1"/>
    <col min="13" max="13" width="6.5703125" style="43" customWidth="1"/>
    <col min="14" max="15" width="5.28515625" style="43" customWidth="1"/>
    <col min="16" max="16" width="5.140625" style="43" customWidth="1"/>
    <col min="17" max="17" width="7.140625" style="43" customWidth="1"/>
    <col min="18" max="19" width="6.7109375" style="43" customWidth="1"/>
    <col min="20" max="16384" width="9.140625" style="43"/>
  </cols>
  <sheetData>
    <row r="1" spans="1:19" ht="10.5" customHeight="1" x14ac:dyDescent="0.25">
      <c r="A1" s="154" t="s">
        <v>61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38"/>
    </row>
    <row r="2" spans="1:19" ht="10.5" customHeight="1" x14ac:dyDescent="0.25">
      <c r="A2" s="158" t="s">
        <v>65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10.5" customHeight="1" x14ac:dyDescent="0.25">
      <c r="A3" s="38"/>
      <c r="B3" s="44"/>
      <c r="C3" s="44"/>
      <c r="D3" s="44"/>
      <c r="E3" s="44"/>
      <c r="F3" s="148" t="s">
        <v>47</v>
      </c>
      <c r="G3" s="148"/>
      <c r="H3" s="148"/>
      <c r="I3" s="148"/>
      <c r="J3" s="148"/>
      <c r="K3" s="148"/>
      <c r="L3" s="148"/>
      <c r="M3" s="38"/>
      <c r="N3" s="38"/>
      <c r="O3" s="38"/>
      <c r="P3" s="38"/>
      <c r="Q3" s="38"/>
      <c r="R3" s="38"/>
      <c r="S3" s="38"/>
    </row>
    <row r="4" spans="1:19" x14ac:dyDescent="0.25">
      <c r="A4" s="38"/>
      <c r="B4" s="148"/>
      <c r="C4" s="148"/>
      <c r="D4" s="148"/>
      <c r="E4" s="154" t="s">
        <v>1</v>
      </c>
      <c r="F4" s="154"/>
      <c r="G4" s="154"/>
      <c r="H4" s="154"/>
      <c r="I4" s="154"/>
      <c r="J4" s="154"/>
      <c r="K4" s="154"/>
      <c r="L4" s="154"/>
      <c r="M4" s="154"/>
      <c r="N4" s="154" t="s">
        <v>76</v>
      </c>
      <c r="O4" s="148"/>
      <c r="P4" s="148"/>
      <c r="Q4" s="148"/>
      <c r="R4" s="148"/>
      <c r="S4" s="38"/>
    </row>
    <row r="5" spans="1:19" x14ac:dyDescent="0.25">
      <c r="A5" s="149" t="s">
        <v>2</v>
      </c>
      <c r="B5" s="149" t="s">
        <v>3</v>
      </c>
      <c r="C5" s="149" t="s">
        <v>4</v>
      </c>
      <c r="D5" s="149" t="s">
        <v>5</v>
      </c>
      <c r="E5" s="149" t="s">
        <v>6</v>
      </c>
      <c r="F5" s="156" t="s">
        <v>7</v>
      </c>
      <c r="G5" s="156" t="s">
        <v>8</v>
      </c>
      <c r="H5" s="149" t="s">
        <v>9</v>
      </c>
      <c r="I5" s="149"/>
      <c r="J5" s="149"/>
      <c r="K5" s="149"/>
      <c r="L5" s="149"/>
      <c r="M5" s="159" t="s">
        <v>10</v>
      </c>
      <c r="N5" s="160"/>
      <c r="O5" s="160"/>
      <c r="P5" s="161"/>
      <c r="Q5" s="149" t="s">
        <v>11</v>
      </c>
      <c r="R5" s="149" t="s">
        <v>12</v>
      </c>
      <c r="S5" s="151" t="s">
        <v>13</v>
      </c>
    </row>
    <row r="6" spans="1:19" ht="72" customHeight="1" x14ac:dyDescent="0.25">
      <c r="A6" s="149"/>
      <c r="B6" s="150"/>
      <c r="C6" s="149"/>
      <c r="D6" s="149"/>
      <c r="E6" s="149"/>
      <c r="F6" s="156"/>
      <c r="G6" s="156"/>
      <c r="H6" s="32" t="s">
        <v>14</v>
      </c>
      <c r="I6" s="32" t="s">
        <v>15</v>
      </c>
      <c r="J6" s="32" t="s">
        <v>16</v>
      </c>
      <c r="K6" s="32" t="s">
        <v>17</v>
      </c>
      <c r="L6" s="32" t="s">
        <v>18</v>
      </c>
      <c r="M6" s="32" t="s">
        <v>19</v>
      </c>
      <c r="N6" s="32" t="s">
        <v>20</v>
      </c>
      <c r="O6" s="32" t="s">
        <v>21</v>
      </c>
      <c r="P6" s="32" t="s">
        <v>22</v>
      </c>
      <c r="Q6" s="149"/>
      <c r="R6" s="150"/>
      <c r="S6" s="152"/>
    </row>
    <row r="7" spans="1:19" x14ac:dyDescent="0.25">
      <c r="A7" s="32">
        <v>1</v>
      </c>
      <c r="B7" s="33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3">
        <v>18</v>
      </c>
      <c r="S7" s="33">
        <v>19</v>
      </c>
    </row>
    <row r="8" spans="1:19" x14ac:dyDescent="0.25">
      <c r="A8" s="39" t="s">
        <v>23</v>
      </c>
      <c r="B8" s="2">
        <f>C8+D8</f>
        <v>296</v>
      </c>
      <c r="C8" s="3">
        <v>7</v>
      </c>
      <c r="D8" s="2">
        <f>E8+F8</f>
        <v>289</v>
      </c>
      <c r="E8" s="2">
        <f>G8+H8+M8</f>
        <v>289</v>
      </c>
      <c r="F8" s="3"/>
      <c r="G8" s="3"/>
      <c r="H8" s="2">
        <f>SUM(I8:L8)</f>
        <v>284</v>
      </c>
      <c r="I8" s="3">
        <v>9</v>
      </c>
      <c r="J8" s="3">
        <v>37</v>
      </c>
      <c r="K8" s="3">
        <v>227</v>
      </c>
      <c r="L8" s="3">
        <v>11</v>
      </c>
      <c r="M8" s="2">
        <f>SUM(N8:P8)</f>
        <v>5</v>
      </c>
      <c r="N8" s="3"/>
      <c r="O8" s="3">
        <v>1</v>
      </c>
      <c r="P8" s="3">
        <v>4</v>
      </c>
      <c r="Q8" s="4">
        <f>(H8/D8)*100</f>
        <v>98.269896193771615</v>
      </c>
      <c r="R8" s="4">
        <f>((J8+I8)/D8)*100</f>
        <v>15.916955017301039</v>
      </c>
      <c r="S8" s="45"/>
    </row>
    <row r="9" spans="1:19" x14ac:dyDescent="0.25">
      <c r="A9" s="14" t="s">
        <v>24</v>
      </c>
      <c r="B9" s="2">
        <f>C9+D9</f>
        <v>257</v>
      </c>
      <c r="C9" s="3"/>
      <c r="D9" s="2">
        <f>E9+F9</f>
        <v>257</v>
      </c>
      <c r="E9" s="2">
        <f>G9+H9+M9</f>
        <v>246</v>
      </c>
      <c r="F9" s="3">
        <v>11</v>
      </c>
      <c r="G9" s="3"/>
      <c r="H9" s="2">
        <f t="shared" ref="H9:H22" si="0">SUM(I9:L9)</f>
        <v>203</v>
      </c>
      <c r="I9" s="3">
        <v>10</v>
      </c>
      <c r="J9" s="3">
        <v>52</v>
      </c>
      <c r="K9" s="3">
        <v>132</v>
      </c>
      <c r="L9" s="3">
        <v>9</v>
      </c>
      <c r="M9" s="2">
        <f t="shared" ref="M9:M23" si="1">SUM(N9:P9)</f>
        <v>43</v>
      </c>
      <c r="N9" s="3">
        <v>18</v>
      </c>
      <c r="O9" s="3">
        <v>3</v>
      </c>
      <c r="P9" s="3">
        <v>22</v>
      </c>
      <c r="Q9" s="4">
        <f>(H9/D9)*100</f>
        <v>78.988326848249031</v>
      </c>
      <c r="R9" s="4">
        <f>((J9+I9)/D9)*100</f>
        <v>24.124513618677042</v>
      </c>
      <c r="S9" s="5"/>
    </row>
    <row r="10" spans="1:19" x14ac:dyDescent="0.25">
      <c r="A10" s="14" t="s">
        <v>51</v>
      </c>
      <c r="B10" s="2">
        <f t="shared" ref="B10:B24" si="2">C10+D10</f>
        <v>316</v>
      </c>
      <c r="C10" s="3">
        <v>5</v>
      </c>
      <c r="D10" s="2">
        <f t="shared" ref="D10:D21" si="3">E10+F10</f>
        <v>311</v>
      </c>
      <c r="E10" s="2">
        <f t="shared" ref="E10:E21" si="4">G10+H10+M10</f>
        <v>311</v>
      </c>
      <c r="F10" s="3"/>
      <c r="G10" s="3">
        <v>20</v>
      </c>
      <c r="H10" s="2">
        <f t="shared" si="0"/>
        <v>256</v>
      </c>
      <c r="I10" s="3">
        <v>1</v>
      </c>
      <c r="J10" s="3">
        <v>4</v>
      </c>
      <c r="K10" s="3">
        <v>251</v>
      </c>
      <c r="L10" s="3"/>
      <c r="M10" s="2">
        <f t="shared" si="1"/>
        <v>35</v>
      </c>
      <c r="N10" s="3">
        <v>20</v>
      </c>
      <c r="O10" s="3">
        <v>5</v>
      </c>
      <c r="P10" s="3">
        <v>10</v>
      </c>
      <c r="Q10" s="4">
        <f t="shared" ref="Q10:Q24" si="5">(H10/D10)*100</f>
        <v>82.315112540192928</v>
      </c>
      <c r="R10" s="4">
        <f>((J10+I10)/D10)*100</f>
        <v>1.607717041800643</v>
      </c>
      <c r="S10" s="45"/>
    </row>
    <row r="11" spans="1:19" ht="24" x14ac:dyDescent="0.25">
      <c r="A11" s="14" t="s">
        <v>75</v>
      </c>
      <c r="B11" s="2">
        <f t="shared" si="2"/>
        <v>365</v>
      </c>
      <c r="C11" s="3"/>
      <c r="D11" s="2">
        <f t="shared" si="3"/>
        <v>365</v>
      </c>
      <c r="E11" s="2">
        <f t="shared" si="4"/>
        <v>365</v>
      </c>
      <c r="F11" s="3"/>
      <c r="G11" s="3"/>
      <c r="H11" s="2">
        <f t="shared" si="0"/>
        <v>345</v>
      </c>
      <c r="I11" s="3">
        <v>24</v>
      </c>
      <c r="J11" s="3">
        <v>71</v>
      </c>
      <c r="K11" s="3">
        <v>234</v>
      </c>
      <c r="L11" s="3">
        <v>16</v>
      </c>
      <c r="M11" s="2">
        <f t="shared" si="1"/>
        <v>20</v>
      </c>
      <c r="N11" s="3"/>
      <c r="O11" s="3"/>
      <c r="P11" s="3">
        <v>20</v>
      </c>
      <c r="Q11" s="4">
        <f>(H11/D11)*100</f>
        <v>94.520547945205479</v>
      </c>
      <c r="R11" s="4">
        <f t="shared" ref="R11:R24" si="6">((J11+I11)/D11)*100</f>
        <v>26.027397260273972</v>
      </c>
      <c r="S11" s="45"/>
    </row>
    <row r="12" spans="1:19" x14ac:dyDescent="0.25">
      <c r="A12" s="14" t="s">
        <v>25</v>
      </c>
      <c r="B12" s="2">
        <f t="shared" si="2"/>
        <v>139</v>
      </c>
      <c r="C12" s="3"/>
      <c r="D12" s="2">
        <f t="shared" si="3"/>
        <v>139</v>
      </c>
      <c r="E12" s="2">
        <f t="shared" si="4"/>
        <v>139</v>
      </c>
      <c r="F12" s="3"/>
      <c r="G12" s="3">
        <v>1</v>
      </c>
      <c r="H12" s="2">
        <f t="shared" si="0"/>
        <v>117</v>
      </c>
      <c r="I12" s="3"/>
      <c r="J12" s="3">
        <v>14</v>
      </c>
      <c r="K12" s="3">
        <v>57</v>
      </c>
      <c r="L12" s="3">
        <v>46</v>
      </c>
      <c r="M12" s="2">
        <f t="shared" si="1"/>
        <v>21</v>
      </c>
      <c r="N12" s="3"/>
      <c r="O12" s="3"/>
      <c r="P12" s="3">
        <v>21</v>
      </c>
      <c r="Q12" s="4">
        <f t="shared" si="5"/>
        <v>84.172661870503589</v>
      </c>
      <c r="R12" s="4">
        <f t="shared" si="6"/>
        <v>10.071942446043165</v>
      </c>
      <c r="S12" s="45"/>
    </row>
    <row r="13" spans="1:19" x14ac:dyDescent="0.25">
      <c r="A13" s="14" t="s">
        <v>50</v>
      </c>
      <c r="B13" s="2">
        <f t="shared" si="2"/>
        <v>206</v>
      </c>
      <c r="C13" s="3">
        <v>10</v>
      </c>
      <c r="D13" s="2">
        <f t="shared" si="3"/>
        <v>196</v>
      </c>
      <c r="E13" s="2">
        <f t="shared" si="4"/>
        <v>196</v>
      </c>
      <c r="F13" s="3"/>
      <c r="G13" s="3"/>
      <c r="H13" s="2">
        <f t="shared" si="0"/>
        <v>152</v>
      </c>
      <c r="I13" s="3">
        <v>7</v>
      </c>
      <c r="J13" s="3">
        <v>28</v>
      </c>
      <c r="K13" s="3">
        <v>77</v>
      </c>
      <c r="L13" s="3">
        <v>40</v>
      </c>
      <c r="M13" s="2">
        <f t="shared" si="1"/>
        <v>44</v>
      </c>
      <c r="N13" s="3">
        <v>37</v>
      </c>
      <c r="O13" s="3">
        <v>7</v>
      </c>
      <c r="P13" s="3"/>
      <c r="Q13" s="4">
        <f t="shared" si="5"/>
        <v>77.551020408163268</v>
      </c>
      <c r="R13" s="4">
        <f t="shared" si="6"/>
        <v>17.857142857142858</v>
      </c>
      <c r="S13" s="45"/>
    </row>
    <row r="14" spans="1:19" ht="13.5" customHeight="1" x14ac:dyDescent="0.25">
      <c r="A14" s="14" t="s">
        <v>26</v>
      </c>
      <c r="B14" s="2">
        <f t="shared" si="2"/>
        <v>101</v>
      </c>
      <c r="C14" s="3"/>
      <c r="D14" s="2">
        <f t="shared" si="3"/>
        <v>101</v>
      </c>
      <c r="E14" s="2">
        <f t="shared" si="4"/>
        <v>101</v>
      </c>
      <c r="F14" s="3"/>
      <c r="G14" s="3"/>
      <c r="H14" s="2">
        <f t="shared" si="0"/>
        <v>85</v>
      </c>
      <c r="I14" s="3">
        <v>1</v>
      </c>
      <c r="J14" s="3">
        <v>8</v>
      </c>
      <c r="K14" s="3">
        <v>63</v>
      </c>
      <c r="L14" s="3">
        <v>13</v>
      </c>
      <c r="M14" s="2">
        <f t="shared" si="1"/>
        <v>16</v>
      </c>
      <c r="N14" s="3"/>
      <c r="O14" s="3">
        <v>1</v>
      </c>
      <c r="P14" s="3">
        <v>15</v>
      </c>
      <c r="Q14" s="4">
        <f>(H14/D14)*100</f>
        <v>84.158415841584159</v>
      </c>
      <c r="R14" s="4">
        <f>((J14+I14)/D14)*100</f>
        <v>8.9108910891089099</v>
      </c>
      <c r="S14" s="45"/>
    </row>
    <row r="15" spans="1:19" ht="15.75" customHeight="1" x14ac:dyDescent="0.25">
      <c r="A15" s="14" t="s">
        <v>72</v>
      </c>
      <c r="B15" s="2">
        <f t="shared" si="2"/>
        <v>194</v>
      </c>
      <c r="C15" s="3"/>
      <c r="D15" s="2">
        <f t="shared" si="3"/>
        <v>194</v>
      </c>
      <c r="E15" s="2">
        <f t="shared" si="4"/>
        <v>194</v>
      </c>
      <c r="F15" s="3"/>
      <c r="G15" s="3">
        <v>1</v>
      </c>
      <c r="H15" s="2">
        <f t="shared" si="0"/>
        <v>178</v>
      </c>
      <c r="I15" s="3">
        <v>3</v>
      </c>
      <c r="J15" s="3">
        <v>25</v>
      </c>
      <c r="K15" s="3">
        <v>140</v>
      </c>
      <c r="L15" s="3">
        <v>10</v>
      </c>
      <c r="M15" s="2">
        <f t="shared" si="1"/>
        <v>15</v>
      </c>
      <c r="N15" s="3">
        <v>9</v>
      </c>
      <c r="O15" s="3"/>
      <c r="P15" s="3">
        <v>6</v>
      </c>
      <c r="Q15" s="4">
        <f t="shared" si="5"/>
        <v>91.75257731958763</v>
      </c>
      <c r="R15" s="4">
        <f t="shared" si="6"/>
        <v>14.432989690721648</v>
      </c>
      <c r="S15" s="45"/>
    </row>
    <row r="16" spans="1:19" x14ac:dyDescent="0.25">
      <c r="A16" s="14" t="s">
        <v>27</v>
      </c>
      <c r="B16" s="2">
        <f t="shared" si="2"/>
        <v>76</v>
      </c>
      <c r="C16" s="3"/>
      <c r="D16" s="2">
        <f t="shared" si="3"/>
        <v>76</v>
      </c>
      <c r="E16" s="2">
        <f t="shared" si="4"/>
        <v>76</v>
      </c>
      <c r="F16" s="3"/>
      <c r="G16" s="3">
        <v>4</v>
      </c>
      <c r="H16" s="2">
        <f t="shared" si="0"/>
        <v>72</v>
      </c>
      <c r="I16" s="3">
        <v>3</v>
      </c>
      <c r="J16" s="3">
        <v>7</v>
      </c>
      <c r="K16" s="3">
        <v>39</v>
      </c>
      <c r="L16" s="3">
        <v>23</v>
      </c>
      <c r="M16" s="2">
        <f t="shared" si="1"/>
        <v>0</v>
      </c>
      <c r="N16" s="3"/>
      <c r="O16" s="3"/>
      <c r="P16" s="3"/>
      <c r="Q16" s="4">
        <f t="shared" si="5"/>
        <v>94.73684210526315</v>
      </c>
      <c r="R16" s="4">
        <f t="shared" si="6"/>
        <v>13.157894736842104</v>
      </c>
      <c r="S16" s="45"/>
    </row>
    <row r="17" spans="1:19" ht="24" customHeight="1" x14ac:dyDescent="0.25">
      <c r="A17" s="14" t="s">
        <v>73</v>
      </c>
      <c r="B17" s="2">
        <f t="shared" si="2"/>
        <v>120</v>
      </c>
      <c r="C17" s="3">
        <v>2</v>
      </c>
      <c r="D17" s="2">
        <f t="shared" si="3"/>
        <v>118</v>
      </c>
      <c r="E17" s="2">
        <f t="shared" si="4"/>
        <v>118</v>
      </c>
      <c r="F17" s="3"/>
      <c r="G17" s="3"/>
      <c r="H17" s="2">
        <f t="shared" si="0"/>
        <v>54</v>
      </c>
      <c r="I17" s="3">
        <v>3</v>
      </c>
      <c r="J17" s="3">
        <v>3</v>
      </c>
      <c r="K17" s="3">
        <v>42</v>
      </c>
      <c r="L17" s="3">
        <v>6</v>
      </c>
      <c r="M17" s="2">
        <f t="shared" si="1"/>
        <v>64</v>
      </c>
      <c r="N17" s="3">
        <v>37</v>
      </c>
      <c r="O17" s="3">
        <v>21</v>
      </c>
      <c r="P17" s="3">
        <v>6</v>
      </c>
      <c r="Q17" s="4">
        <f t="shared" si="5"/>
        <v>45.762711864406782</v>
      </c>
      <c r="R17" s="4">
        <f t="shared" si="6"/>
        <v>5.0847457627118651</v>
      </c>
      <c r="S17" s="45"/>
    </row>
    <row r="18" spans="1:19" x14ac:dyDescent="0.25">
      <c r="A18" s="14" t="s">
        <v>30</v>
      </c>
      <c r="B18" s="2">
        <f t="shared" si="2"/>
        <v>213</v>
      </c>
      <c r="C18" s="3">
        <v>1</v>
      </c>
      <c r="D18" s="2">
        <f t="shared" si="3"/>
        <v>212</v>
      </c>
      <c r="E18" s="2">
        <f t="shared" si="4"/>
        <v>212</v>
      </c>
      <c r="F18" s="3"/>
      <c r="G18" s="3"/>
      <c r="H18" s="2">
        <f t="shared" si="0"/>
        <v>205</v>
      </c>
      <c r="I18" s="3">
        <v>10</v>
      </c>
      <c r="J18" s="3">
        <v>52</v>
      </c>
      <c r="K18" s="3">
        <v>72</v>
      </c>
      <c r="L18" s="3">
        <v>71</v>
      </c>
      <c r="M18" s="2">
        <f t="shared" si="1"/>
        <v>7</v>
      </c>
      <c r="N18" s="3"/>
      <c r="O18" s="3"/>
      <c r="P18" s="3">
        <v>7</v>
      </c>
      <c r="Q18" s="4">
        <f t="shared" si="5"/>
        <v>96.698113207547166</v>
      </c>
      <c r="R18" s="4">
        <f t="shared" si="6"/>
        <v>29.245283018867923</v>
      </c>
      <c r="S18" s="45"/>
    </row>
    <row r="19" spans="1:19" ht="23.25" customHeight="1" x14ac:dyDescent="0.25">
      <c r="A19" s="14" t="s">
        <v>53</v>
      </c>
      <c r="B19" s="2">
        <f t="shared" si="2"/>
        <v>152</v>
      </c>
      <c r="C19" s="3">
        <v>1</v>
      </c>
      <c r="D19" s="2">
        <f t="shared" si="3"/>
        <v>151</v>
      </c>
      <c r="E19" s="2">
        <f t="shared" si="4"/>
        <v>151</v>
      </c>
      <c r="F19" s="3"/>
      <c r="G19" s="3"/>
      <c r="H19" s="2">
        <f t="shared" si="0"/>
        <v>105</v>
      </c>
      <c r="I19" s="3"/>
      <c r="J19" s="3">
        <v>14</v>
      </c>
      <c r="K19" s="3">
        <v>67</v>
      </c>
      <c r="L19" s="3">
        <v>24</v>
      </c>
      <c r="M19" s="2">
        <f t="shared" si="1"/>
        <v>46</v>
      </c>
      <c r="N19" s="3">
        <v>12</v>
      </c>
      <c r="O19" s="3">
        <v>8</v>
      </c>
      <c r="P19" s="3">
        <v>26</v>
      </c>
      <c r="Q19" s="4">
        <f t="shared" si="5"/>
        <v>69.536423841059602</v>
      </c>
      <c r="R19" s="4">
        <f t="shared" si="6"/>
        <v>9.2715231788079464</v>
      </c>
      <c r="S19" s="45"/>
    </row>
    <row r="20" spans="1:19" ht="24" customHeight="1" x14ac:dyDescent="0.25">
      <c r="A20" s="14" t="s">
        <v>71</v>
      </c>
      <c r="B20" s="2">
        <f t="shared" ref="B20" si="7">C20+D20</f>
        <v>69</v>
      </c>
      <c r="C20" s="3">
        <v>1</v>
      </c>
      <c r="D20" s="2">
        <f>E20+F20</f>
        <v>68</v>
      </c>
      <c r="E20" s="2">
        <f>G20+H20+M20</f>
        <v>68</v>
      </c>
      <c r="F20" s="3"/>
      <c r="G20" s="3"/>
      <c r="H20" s="2">
        <f>SUM(I20:L20)</f>
        <v>53</v>
      </c>
      <c r="I20" s="3">
        <v>1</v>
      </c>
      <c r="J20" s="3">
        <v>23</v>
      </c>
      <c r="K20" s="3">
        <v>29</v>
      </c>
      <c r="L20" s="3"/>
      <c r="M20" s="2">
        <f t="shared" ref="M20" si="8">SUM(N20:P20)</f>
        <v>15</v>
      </c>
      <c r="N20" s="3">
        <v>9</v>
      </c>
      <c r="O20" s="3"/>
      <c r="P20" s="3">
        <v>6</v>
      </c>
      <c r="Q20" s="4">
        <f>(H20/D20)*100</f>
        <v>77.941176470588232</v>
      </c>
      <c r="R20" s="4">
        <f>((J20+I20)/D20)*100</f>
        <v>35.294117647058826</v>
      </c>
      <c r="S20" s="45"/>
    </row>
    <row r="21" spans="1:19" x14ac:dyDescent="0.25">
      <c r="A21" s="14" t="s">
        <v>33</v>
      </c>
      <c r="B21" s="2">
        <f t="shared" si="2"/>
        <v>186</v>
      </c>
      <c r="C21" s="3"/>
      <c r="D21" s="2">
        <f t="shared" si="3"/>
        <v>186</v>
      </c>
      <c r="E21" s="2">
        <f t="shared" si="4"/>
        <v>186</v>
      </c>
      <c r="F21" s="3"/>
      <c r="G21" s="3">
        <v>21</v>
      </c>
      <c r="H21" s="2">
        <f t="shared" si="0"/>
        <v>130</v>
      </c>
      <c r="I21" s="3">
        <v>8</v>
      </c>
      <c r="J21" s="3">
        <v>18</v>
      </c>
      <c r="K21" s="3">
        <v>74</v>
      </c>
      <c r="L21" s="3">
        <v>30</v>
      </c>
      <c r="M21" s="2">
        <f t="shared" si="1"/>
        <v>35</v>
      </c>
      <c r="N21" s="3">
        <v>26</v>
      </c>
      <c r="O21" s="98">
        <v>9</v>
      </c>
      <c r="P21" s="3"/>
      <c r="Q21" s="4">
        <f t="shared" si="5"/>
        <v>69.892473118279568</v>
      </c>
      <c r="R21" s="4">
        <f t="shared" si="6"/>
        <v>13.978494623655912</v>
      </c>
      <c r="S21" s="45"/>
    </row>
    <row r="22" spans="1:19" x14ac:dyDescent="0.25">
      <c r="A22" s="14" t="s">
        <v>57</v>
      </c>
      <c r="B22" s="2">
        <f t="shared" si="2"/>
        <v>514</v>
      </c>
      <c r="C22" s="3">
        <v>11</v>
      </c>
      <c r="D22" s="2">
        <f>E22+F22</f>
        <v>503</v>
      </c>
      <c r="E22" s="2">
        <f>G22+H22+M22</f>
        <v>498</v>
      </c>
      <c r="F22" s="3">
        <v>5</v>
      </c>
      <c r="G22" s="3">
        <v>8</v>
      </c>
      <c r="H22" s="2">
        <f t="shared" si="0"/>
        <v>447</v>
      </c>
      <c r="I22" s="3">
        <v>12</v>
      </c>
      <c r="J22" s="3">
        <v>110</v>
      </c>
      <c r="K22" s="3">
        <v>247</v>
      </c>
      <c r="L22" s="3">
        <v>78</v>
      </c>
      <c r="M22" s="2">
        <f t="shared" si="1"/>
        <v>43</v>
      </c>
      <c r="N22" s="3">
        <v>27</v>
      </c>
      <c r="O22" s="98">
        <v>9</v>
      </c>
      <c r="P22" s="3">
        <v>7</v>
      </c>
      <c r="Q22" s="4">
        <f t="shared" si="5"/>
        <v>88.866799204771368</v>
      </c>
      <c r="R22" s="4">
        <f t="shared" si="6"/>
        <v>24.254473161033797</v>
      </c>
      <c r="S22" s="45"/>
    </row>
    <row r="23" spans="1:19" x14ac:dyDescent="0.25">
      <c r="A23" s="14" t="s">
        <v>56</v>
      </c>
      <c r="B23" s="2">
        <f t="shared" si="2"/>
        <v>103</v>
      </c>
      <c r="C23" s="3"/>
      <c r="D23" s="2">
        <f t="shared" ref="D23" si="9">E23+F23</f>
        <v>103</v>
      </c>
      <c r="E23" s="2">
        <f t="shared" ref="E23" si="10">G23+H23+M23</f>
        <v>103</v>
      </c>
      <c r="F23" s="3"/>
      <c r="G23" s="3">
        <v>23</v>
      </c>
      <c r="H23" s="2">
        <f t="shared" ref="H23" si="11">SUM(I23:L23)</f>
        <v>80</v>
      </c>
      <c r="I23" s="3">
        <v>3</v>
      </c>
      <c r="J23" s="3">
        <v>35</v>
      </c>
      <c r="K23" s="3">
        <v>42</v>
      </c>
      <c r="L23" s="3"/>
      <c r="M23" s="2">
        <f t="shared" si="1"/>
        <v>0</v>
      </c>
      <c r="N23" s="3"/>
      <c r="O23" s="98"/>
      <c r="P23" s="3"/>
      <c r="Q23" s="4">
        <f t="shared" si="5"/>
        <v>77.669902912621353</v>
      </c>
      <c r="R23" s="4">
        <f t="shared" si="6"/>
        <v>36.893203883495147</v>
      </c>
      <c r="S23" s="45"/>
    </row>
    <row r="24" spans="1:19" x14ac:dyDescent="0.25">
      <c r="A24" s="6" t="s">
        <v>35</v>
      </c>
      <c r="B24" s="7">
        <f t="shared" si="2"/>
        <v>3307</v>
      </c>
      <c r="C24" s="8">
        <f>SUM(C8:C23)</f>
        <v>38</v>
      </c>
      <c r="D24" s="8">
        <f>E24+F24</f>
        <v>3269</v>
      </c>
      <c r="E24" s="8">
        <f>G24+H24+M24</f>
        <v>3253</v>
      </c>
      <c r="F24" s="8">
        <f>SUM(F8:F23)</f>
        <v>16</v>
      </c>
      <c r="G24" s="8">
        <f>SUM(G8:G23)</f>
        <v>78</v>
      </c>
      <c r="H24" s="8">
        <f>I24+J24+K24+L24</f>
        <v>2766</v>
      </c>
      <c r="I24" s="8">
        <f>SUM(I8:I23)</f>
        <v>95</v>
      </c>
      <c r="J24" s="8">
        <f>SUM(J8:J23)</f>
        <v>501</v>
      </c>
      <c r="K24" s="8">
        <f>SUM(K8:K23)</f>
        <v>1793</v>
      </c>
      <c r="L24" s="8">
        <f>SUM(L8:L23)</f>
        <v>377</v>
      </c>
      <c r="M24" s="8">
        <f>N24+O24+P24</f>
        <v>409</v>
      </c>
      <c r="N24" s="8">
        <f>SUM(N8:N23)</f>
        <v>195</v>
      </c>
      <c r="O24" s="8">
        <f>SUM(O8:O23)</f>
        <v>64</v>
      </c>
      <c r="P24" s="8">
        <f>SUM(P8:P23)</f>
        <v>150</v>
      </c>
      <c r="Q24" s="9">
        <f t="shared" si="5"/>
        <v>84.613031508106445</v>
      </c>
      <c r="R24" s="9">
        <f t="shared" si="6"/>
        <v>18.231875191189967</v>
      </c>
      <c r="S24" s="5"/>
    </row>
    <row r="25" spans="1:19" x14ac:dyDescent="0.25">
      <c r="A25" s="6" t="s">
        <v>36</v>
      </c>
      <c r="B25" s="46"/>
      <c r="C25" s="46"/>
      <c r="D25" s="30">
        <f>(D24/B24)*100</f>
        <v>98.85092228605987</v>
      </c>
      <c r="E25" s="30">
        <f>(E24/D24)*100</f>
        <v>99.510553686142558</v>
      </c>
      <c r="F25" s="30">
        <f>(F24/D24)*100</f>
        <v>0.4894463138574488</v>
      </c>
      <c r="G25" s="30">
        <f>(G24/D24)*100</f>
        <v>2.3860507800550628</v>
      </c>
      <c r="H25" s="30">
        <f>(H24/D24)*100</f>
        <v>84.613031508106445</v>
      </c>
      <c r="I25" s="30">
        <f>(I24/D24)*100</f>
        <v>2.9060874885286019</v>
      </c>
      <c r="J25" s="30">
        <f>(J24/D24)*100</f>
        <v>15.325787702661364</v>
      </c>
      <c r="K25" s="30">
        <f>(K24/D24)*100</f>
        <v>54.848577546650354</v>
      </c>
      <c r="L25" s="30">
        <f>L24/D24*100</f>
        <v>11.532578770266136</v>
      </c>
      <c r="M25" s="30">
        <f>(M24/D24)*100</f>
        <v>12.511471397981033</v>
      </c>
      <c r="N25" s="30">
        <f>(N24/D24)*100</f>
        <v>5.9651269501376563</v>
      </c>
      <c r="O25" s="30">
        <f>(O24/D24)*100</f>
        <v>1.9577852554297952</v>
      </c>
      <c r="P25" s="30">
        <f>(P24/D24)*100</f>
        <v>4.588559192413582</v>
      </c>
      <c r="Q25" s="10"/>
      <c r="R25" s="10"/>
      <c r="S25" s="45"/>
    </row>
    <row r="26" spans="1:19" s="11" customForma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148" t="s">
        <v>62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</row>
    <row r="28" spans="1:19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19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ht="12" customHeight="1" x14ac:dyDescent="0.25">
      <c r="A30" s="154" t="s">
        <v>61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19" ht="10.5" customHeight="1" x14ac:dyDescent="0.25">
      <c r="A31" s="158" t="s">
        <v>65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</row>
    <row r="32" spans="1:19" x14ac:dyDescent="0.25">
      <c r="A32" s="38"/>
      <c r="B32" s="38"/>
      <c r="C32" s="154" t="s">
        <v>38</v>
      </c>
      <c r="D32" s="154"/>
      <c r="E32" s="155" t="s">
        <v>54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4" t="s">
        <v>77</v>
      </c>
      <c r="P32" s="148"/>
      <c r="Q32" s="148"/>
      <c r="R32" s="148"/>
      <c r="S32" s="148"/>
    </row>
    <row r="33" spans="1:19" ht="12" customHeight="1" x14ac:dyDescent="0.25">
      <c r="A33" s="149" t="s">
        <v>2</v>
      </c>
      <c r="B33" s="149" t="s">
        <v>3</v>
      </c>
      <c r="C33" s="149" t="s">
        <v>4</v>
      </c>
      <c r="D33" s="149" t="s">
        <v>5</v>
      </c>
      <c r="E33" s="149" t="s">
        <v>6</v>
      </c>
      <c r="F33" s="156" t="s">
        <v>7</v>
      </c>
      <c r="G33" s="162" t="s">
        <v>8</v>
      </c>
      <c r="H33" s="149" t="s">
        <v>9</v>
      </c>
      <c r="I33" s="149"/>
      <c r="J33" s="149"/>
      <c r="K33" s="149"/>
      <c r="L33" s="149"/>
      <c r="M33" s="159" t="s">
        <v>10</v>
      </c>
      <c r="N33" s="160"/>
      <c r="O33" s="160"/>
      <c r="P33" s="161"/>
      <c r="Q33" s="149" t="s">
        <v>11</v>
      </c>
      <c r="R33" s="149" t="s">
        <v>39</v>
      </c>
      <c r="S33" s="151" t="s">
        <v>13</v>
      </c>
    </row>
    <row r="34" spans="1:19" ht="63.75" customHeight="1" x14ac:dyDescent="0.25">
      <c r="A34" s="149"/>
      <c r="B34" s="150"/>
      <c r="C34" s="149"/>
      <c r="D34" s="149"/>
      <c r="E34" s="149"/>
      <c r="F34" s="156"/>
      <c r="G34" s="163"/>
      <c r="H34" s="32" t="s">
        <v>14</v>
      </c>
      <c r="I34" s="32" t="s">
        <v>15</v>
      </c>
      <c r="J34" s="32" t="s">
        <v>16</v>
      </c>
      <c r="K34" s="32" t="s">
        <v>17</v>
      </c>
      <c r="L34" s="32" t="s">
        <v>18</v>
      </c>
      <c r="M34" s="32" t="s">
        <v>19</v>
      </c>
      <c r="N34" s="32" t="s">
        <v>20</v>
      </c>
      <c r="O34" s="32" t="s">
        <v>21</v>
      </c>
      <c r="P34" s="32" t="s">
        <v>22</v>
      </c>
      <c r="Q34" s="149"/>
      <c r="R34" s="150"/>
      <c r="S34" s="152"/>
    </row>
    <row r="35" spans="1:19" x14ac:dyDescent="0.25">
      <c r="A35" s="32">
        <v>1</v>
      </c>
      <c r="B35" s="33">
        <v>2</v>
      </c>
      <c r="C35" s="32">
        <v>3</v>
      </c>
      <c r="D35" s="32">
        <v>4</v>
      </c>
      <c r="E35" s="32">
        <v>5</v>
      </c>
      <c r="F35" s="32">
        <v>6</v>
      </c>
      <c r="G35" s="32">
        <v>7</v>
      </c>
      <c r="H35" s="32">
        <v>8</v>
      </c>
      <c r="I35" s="32">
        <v>9</v>
      </c>
      <c r="J35" s="32">
        <v>10</v>
      </c>
      <c r="K35" s="32">
        <v>11</v>
      </c>
      <c r="L35" s="32">
        <v>12</v>
      </c>
      <c r="M35" s="32">
        <v>13</v>
      </c>
      <c r="N35" s="32">
        <v>14</v>
      </c>
      <c r="O35" s="32">
        <v>15</v>
      </c>
      <c r="P35" s="32">
        <v>16</v>
      </c>
      <c r="Q35" s="32">
        <v>17</v>
      </c>
      <c r="R35" s="33">
        <v>18</v>
      </c>
      <c r="S35" s="33">
        <v>19</v>
      </c>
    </row>
    <row r="36" spans="1:19" x14ac:dyDescent="0.25">
      <c r="A36" s="39" t="s">
        <v>23</v>
      </c>
      <c r="B36" s="2">
        <f>C36+D36</f>
        <v>20</v>
      </c>
      <c r="C36" s="12">
        <v>1</v>
      </c>
      <c r="D36" s="2">
        <f>E36+F36</f>
        <v>19</v>
      </c>
      <c r="E36" s="2">
        <f>G36+H36+M36</f>
        <v>19</v>
      </c>
      <c r="F36" s="13"/>
      <c r="G36" s="13"/>
      <c r="H36" s="2">
        <f>SUM(I36:L36)</f>
        <v>18</v>
      </c>
      <c r="I36" s="13"/>
      <c r="J36" s="13">
        <v>2</v>
      </c>
      <c r="K36" s="13">
        <v>16</v>
      </c>
      <c r="L36" s="13"/>
      <c r="M36" s="2">
        <f>N36+O36+P36</f>
        <v>1</v>
      </c>
      <c r="N36" s="13"/>
      <c r="O36" s="13"/>
      <c r="P36" s="13">
        <v>1</v>
      </c>
      <c r="Q36" s="4">
        <f t="shared" ref="Q36:Q52" si="12">(H36/D36)*100</f>
        <v>94.73684210526315</v>
      </c>
      <c r="R36" s="4">
        <f t="shared" ref="R36:R52" si="13">((J36+I36)/D36)*100</f>
        <v>10.526315789473683</v>
      </c>
      <c r="S36" s="45"/>
    </row>
    <row r="37" spans="1:19" x14ac:dyDescent="0.25">
      <c r="A37" s="14" t="s">
        <v>24</v>
      </c>
      <c r="B37" s="2">
        <f t="shared" ref="B37:B52" si="14">C37+D37</f>
        <v>25</v>
      </c>
      <c r="C37" s="3"/>
      <c r="D37" s="2">
        <f t="shared" ref="D37:D51" si="15">E37+F37</f>
        <v>25</v>
      </c>
      <c r="E37" s="2">
        <f t="shared" ref="E37:E51" si="16">G37+H37+M37</f>
        <v>24</v>
      </c>
      <c r="F37" s="3">
        <v>1</v>
      </c>
      <c r="G37" s="3"/>
      <c r="H37" s="2">
        <f>SUM(I37:L37)</f>
        <v>23</v>
      </c>
      <c r="I37" s="3">
        <v>2</v>
      </c>
      <c r="J37" s="3">
        <v>2</v>
      </c>
      <c r="K37" s="3">
        <v>18</v>
      </c>
      <c r="L37" s="3">
        <v>1</v>
      </c>
      <c r="M37" s="2">
        <f t="shared" ref="M37:M51" si="17">N37+O37+P37</f>
        <v>1</v>
      </c>
      <c r="N37" s="3">
        <v>1</v>
      </c>
      <c r="O37" s="3"/>
      <c r="P37" s="3"/>
      <c r="Q37" s="4">
        <f t="shared" si="12"/>
        <v>92</v>
      </c>
      <c r="R37" s="4">
        <f t="shared" si="13"/>
        <v>16</v>
      </c>
      <c r="S37" s="45"/>
    </row>
    <row r="38" spans="1:19" ht="12.75" customHeight="1" x14ac:dyDescent="0.25">
      <c r="A38" s="14" t="s">
        <v>51</v>
      </c>
      <c r="B38" s="2">
        <f t="shared" si="14"/>
        <v>27</v>
      </c>
      <c r="C38" s="3"/>
      <c r="D38" s="2">
        <f>E38+F38</f>
        <v>27</v>
      </c>
      <c r="E38" s="2">
        <f>G38+H38+M38</f>
        <v>27</v>
      </c>
      <c r="F38" s="3"/>
      <c r="G38" s="3">
        <v>4</v>
      </c>
      <c r="H38" s="2">
        <f>I38+J38+K38+L38</f>
        <v>18</v>
      </c>
      <c r="I38" s="3"/>
      <c r="J38" s="3"/>
      <c r="K38" s="3">
        <v>18</v>
      </c>
      <c r="L38" s="3"/>
      <c r="M38" s="2">
        <f t="shared" si="17"/>
        <v>5</v>
      </c>
      <c r="N38" s="3">
        <v>3</v>
      </c>
      <c r="O38" s="3">
        <v>1</v>
      </c>
      <c r="P38" s="3">
        <v>1</v>
      </c>
      <c r="Q38" s="4">
        <f t="shared" si="12"/>
        <v>66.666666666666657</v>
      </c>
      <c r="R38" s="4">
        <f t="shared" si="13"/>
        <v>0</v>
      </c>
      <c r="S38" s="45"/>
    </row>
    <row r="39" spans="1:19" ht="24" x14ac:dyDescent="0.25">
      <c r="A39" s="14" t="s">
        <v>75</v>
      </c>
      <c r="B39" s="2">
        <f t="shared" si="14"/>
        <v>56</v>
      </c>
      <c r="C39" s="3"/>
      <c r="D39" s="2">
        <f t="shared" si="15"/>
        <v>56</v>
      </c>
      <c r="E39" s="2">
        <f t="shared" si="16"/>
        <v>56</v>
      </c>
      <c r="F39" s="3"/>
      <c r="G39" s="3"/>
      <c r="H39" s="2">
        <f t="shared" ref="H39:H51" si="18">SUM(I39:L39)</f>
        <v>46</v>
      </c>
      <c r="I39" s="3"/>
      <c r="J39" s="3">
        <v>1</v>
      </c>
      <c r="K39" s="3">
        <v>45</v>
      </c>
      <c r="L39" s="3"/>
      <c r="M39" s="2">
        <f t="shared" si="17"/>
        <v>10</v>
      </c>
      <c r="N39" s="3"/>
      <c r="O39" s="3"/>
      <c r="P39" s="3">
        <v>10</v>
      </c>
      <c r="Q39" s="4">
        <f t="shared" si="12"/>
        <v>82.142857142857139</v>
      </c>
      <c r="R39" s="4">
        <f t="shared" si="13"/>
        <v>1.7857142857142856</v>
      </c>
      <c r="S39" s="45"/>
    </row>
    <row r="40" spans="1:19" x14ac:dyDescent="0.25">
      <c r="A40" s="14" t="s">
        <v>25</v>
      </c>
      <c r="B40" s="2">
        <f t="shared" si="14"/>
        <v>11</v>
      </c>
      <c r="C40" s="3"/>
      <c r="D40" s="2">
        <f t="shared" si="15"/>
        <v>11</v>
      </c>
      <c r="E40" s="2">
        <f t="shared" si="16"/>
        <v>11</v>
      </c>
      <c r="F40" s="3"/>
      <c r="G40" s="3">
        <v>1</v>
      </c>
      <c r="H40" s="2">
        <f t="shared" si="18"/>
        <v>7</v>
      </c>
      <c r="I40" s="3"/>
      <c r="J40" s="3"/>
      <c r="K40" s="3">
        <v>3</v>
      </c>
      <c r="L40" s="3">
        <v>4</v>
      </c>
      <c r="M40" s="2">
        <f t="shared" si="17"/>
        <v>3</v>
      </c>
      <c r="N40" s="3"/>
      <c r="O40" s="3"/>
      <c r="P40" s="3">
        <v>3</v>
      </c>
      <c r="Q40" s="4">
        <f t="shared" si="12"/>
        <v>63.636363636363633</v>
      </c>
      <c r="R40" s="4">
        <f t="shared" si="13"/>
        <v>0</v>
      </c>
      <c r="S40" s="45"/>
    </row>
    <row r="41" spans="1:19" x14ac:dyDescent="0.25">
      <c r="A41" s="14" t="s">
        <v>50</v>
      </c>
      <c r="B41" s="2">
        <f t="shared" si="14"/>
        <v>28</v>
      </c>
      <c r="C41" s="3"/>
      <c r="D41" s="2">
        <f t="shared" si="15"/>
        <v>28</v>
      </c>
      <c r="E41" s="2">
        <f t="shared" si="16"/>
        <v>28</v>
      </c>
      <c r="F41" s="3"/>
      <c r="G41" s="3"/>
      <c r="H41" s="2">
        <f t="shared" si="18"/>
        <v>23</v>
      </c>
      <c r="I41" s="3"/>
      <c r="J41" s="3">
        <v>7</v>
      </c>
      <c r="K41" s="3">
        <v>11</v>
      </c>
      <c r="L41" s="3">
        <v>5</v>
      </c>
      <c r="M41" s="2">
        <f t="shared" si="17"/>
        <v>5</v>
      </c>
      <c r="N41" s="3">
        <v>5</v>
      </c>
      <c r="O41" s="3"/>
      <c r="P41" s="3"/>
      <c r="Q41" s="4">
        <f t="shared" si="12"/>
        <v>82.142857142857139</v>
      </c>
      <c r="R41" s="4">
        <f t="shared" si="13"/>
        <v>25</v>
      </c>
      <c r="S41" s="45"/>
    </row>
    <row r="42" spans="1:19" x14ac:dyDescent="0.25">
      <c r="A42" s="14" t="s">
        <v>26</v>
      </c>
      <c r="B42" s="2">
        <f t="shared" si="14"/>
        <v>11</v>
      </c>
      <c r="C42" s="3"/>
      <c r="D42" s="2">
        <f t="shared" si="15"/>
        <v>11</v>
      </c>
      <c r="E42" s="2">
        <f t="shared" si="16"/>
        <v>11</v>
      </c>
      <c r="F42" s="3"/>
      <c r="G42" s="3"/>
      <c r="H42" s="2">
        <f t="shared" si="18"/>
        <v>9</v>
      </c>
      <c r="I42" s="3"/>
      <c r="J42" s="3"/>
      <c r="K42" s="3">
        <v>7</v>
      </c>
      <c r="L42" s="3">
        <v>2</v>
      </c>
      <c r="M42" s="2">
        <f t="shared" si="17"/>
        <v>2</v>
      </c>
      <c r="N42" s="3"/>
      <c r="O42" s="3"/>
      <c r="P42" s="3">
        <v>2</v>
      </c>
      <c r="Q42" s="4">
        <f t="shared" si="12"/>
        <v>81.818181818181827</v>
      </c>
      <c r="R42" s="4">
        <f t="shared" si="13"/>
        <v>0</v>
      </c>
      <c r="S42" s="45"/>
    </row>
    <row r="43" spans="1:19" ht="13.5" customHeight="1" x14ac:dyDescent="0.25">
      <c r="A43" s="14" t="s">
        <v>72</v>
      </c>
      <c r="B43" s="2">
        <f t="shared" si="14"/>
        <v>25</v>
      </c>
      <c r="C43" s="3"/>
      <c r="D43" s="2">
        <f t="shared" si="15"/>
        <v>25</v>
      </c>
      <c r="E43" s="2">
        <f t="shared" si="16"/>
        <v>25</v>
      </c>
      <c r="F43" s="3"/>
      <c r="G43" s="3"/>
      <c r="H43" s="2">
        <f t="shared" si="18"/>
        <v>25</v>
      </c>
      <c r="I43" s="3"/>
      <c r="J43" s="3"/>
      <c r="K43" s="3">
        <v>24</v>
      </c>
      <c r="L43" s="3">
        <v>1</v>
      </c>
      <c r="M43" s="2">
        <f t="shared" si="17"/>
        <v>0</v>
      </c>
      <c r="N43" s="3"/>
      <c r="O43" s="3"/>
      <c r="P43" s="3"/>
      <c r="Q43" s="4">
        <f t="shared" si="12"/>
        <v>100</v>
      </c>
      <c r="R43" s="4">
        <f t="shared" si="13"/>
        <v>0</v>
      </c>
      <c r="S43" s="45"/>
    </row>
    <row r="44" spans="1:19" x14ac:dyDescent="0.25">
      <c r="A44" s="14" t="s">
        <v>27</v>
      </c>
      <c r="B44" s="2">
        <f t="shared" si="14"/>
        <v>7</v>
      </c>
      <c r="C44" s="3"/>
      <c r="D44" s="2">
        <f t="shared" si="15"/>
        <v>7</v>
      </c>
      <c r="E44" s="2">
        <f t="shared" si="16"/>
        <v>7</v>
      </c>
      <c r="F44" s="3"/>
      <c r="G44" s="3"/>
      <c r="H44" s="2">
        <f t="shared" si="18"/>
        <v>7</v>
      </c>
      <c r="I44" s="3"/>
      <c r="J44" s="3">
        <v>2</v>
      </c>
      <c r="K44" s="3">
        <v>5</v>
      </c>
      <c r="L44" s="3"/>
      <c r="M44" s="2">
        <f t="shared" si="17"/>
        <v>0</v>
      </c>
      <c r="N44" s="3"/>
      <c r="O44" s="3"/>
      <c r="P44" s="3"/>
      <c r="Q44" s="4">
        <f t="shared" si="12"/>
        <v>100</v>
      </c>
      <c r="R44" s="4">
        <f t="shared" si="13"/>
        <v>28.571428571428569</v>
      </c>
      <c r="S44" s="45"/>
    </row>
    <row r="45" spans="1:19" ht="21.75" customHeight="1" x14ac:dyDescent="0.25">
      <c r="A45" s="14" t="s">
        <v>73</v>
      </c>
      <c r="B45" s="2">
        <f t="shared" si="14"/>
        <v>8</v>
      </c>
      <c r="C45" s="3"/>
      <c r="D45" s="2">
        <f t="shared" si="15"/>
        <v>8</v>
      </c>
      <c r="E45" s="2">
        <f t="shared" si="16"/>
        <v>8</v>
      </c>
      <c r="F45" s="3"/>
      <c r="G45" s="3"/>
      <c r="H45" s="2">
        <f t="shared" si="18"/>
        <v>3</v>
      </c>
      <c r="I45" s="3"/>
      <c r="J45" s="3"/>
      <c r="K45" s="3">
        <v>3</v>
      </c>
      <c r="L45" s="3"/>
      <c r="M45" s="2">
        <f t="shared" si="17"/>
        <v>5</v>
      </c>
      <c r="N45" s="3">
        <v>3</v>
      </c>
      <c r="O45" s="3">
        <v>1</v>
      </c>
      <c r="P45" s="3">
        <v>1</v>
      </c>
      <c r="Q45" s="4">
        <f t="shared" si="12"/>
        <v>37.5</v>
      </c>
      <c r="R45" s="4">
        <f t="shared" si="13"/>
        <v>0</v>
      </c>
      <c r="S45" s="45"/>
    </row>
    <row r="46" spans="1:19" ht="15" customHeight="1" x14ac:dyDescent="0.25">
      <c r="A46" s="14" t="s">
        <v>30</v>
      </c>
      <c r="B46" s="2">
        <f t="shared" si="14"/>
        <v>23</v>
      </c>
      <c r="C46" s="3"/>
      <c r="D46" s="2">
        <f t="shared" si="15"/>
        <v>23</v>
      </c>
      <c r="E46" s="2">
        <f t="shared" si="16"/>
        <v>23</v>
      </c>
      <c r="F46" s="3"/>
      <c r="G46" s="3"/>
      <c r="H46" s="2">
        <f t="shared" si="18"/>
        <v>22</v>
      </c>
      <c r="I46" s="3"/>
      <c r="J46" s="3">
        <v>6</v>
      </c>
      <c r="K46" s="3">
        <v>8</v>
      </c>
      <c r="L46" s="3">
        <v>8</v>
      </c>
      <c r="M46" s="2">
        <f t="shared" si="17"/>
        <v>1</v>
      </c>
      <c r="N46" s="3"/>
      <c r="O46" s="3"/>
      <c r="P46" s="3">
        <v>1</v>
      </c>
      <c r="Q46" s="4">
        <f t="shared" si="12"/>
        <v>95.652173913043484</v>
      </c>
      <c r="R46" s="4">
        <f t="shared" si="13"/>
        <v>26.086956521739129</v>
      </c>
      <c r="S46" s="45"/>
    </row>
    <row r="47" spans="1:19" ht="24" x14ac:dyDescent="0.25">
      <c r="A47" s="14" t="s">
        <v>53</v>
      </c>
      <c r="B47" s="2">
        <f t="shared" si="14"/>
        <v>25</v>
      </c>
      <c r="C47" s="3"/>
      <c r="D47" s="2">
        <f t="shared" si="15"/>
        <v>25</v>
      </c>
      <c r="E47" s="2">
        <f t="shared" si="16"/>
        <v>25</v>
      </c>
      <c r="F47" s="3"/>
      <c r="G47" s="3"/>
      <c r="H47" s="2">
        <f t="shared" si="18"/>
        <v>19</v>
      </c>
      <c r="I47" s="3"/>
      <c r="J47" s="3">
        <v>4</v>
      </c>
      <c r="K47" s="3">
        <v>12</v>
      </c>
      <c r="L47" s="3">
        <v>3</v>
      </c>
      <c r="M47" s="2">
        <f t="shared" si="17"/>
        <v>6</v>
      </c>
      <c r="N47" s="3">
        <v>4</v>
      </c>
      <c r="O47" s="3"/>
      <c r="P47" s="3">
        <v>2</v>
      </c>
      <c r="Q47" s="4">
        <f t="shared" si="12"/>
        <v>76</v>
      </c>
      <c r="R47" s="4">
        <f t="shared" si="13"/>
        <v>16</v>
      </c>
      <c r="S47" s="45"/>
    </row>
    <row r="48" spans="1:19" ht="23.25" customHeight="1" x14ac:dyDescent="0.25">
      <c r="A48" s="14" t="s">
        <v>71</v>
      </c>
      <c r="B48" s="2">
        <f t="shared" si="14"/>
        <v>9</v>
      </c>
      <c r="C48" s="3"/>
      <c r="D48" s="2">
        <f t="shared" si="15"/>
        <v>9</v>
      </c>
      <c r="E48" s="2">
        <f t="shared" si="16"/>
        <v>9</v>
      </c>
      <c r="F48" s="3"/>
      <c r="G48" s="3"/>
      <c r="H48" s="2">
        <f t="shared" si="18"/>
        <v>5</v>
      </c>
      <c r="I48" s="3"/>
      <c r="J48" s="3">
        <v>3</v>
      </c>
      <c r="K48" s="3">
        <v>2</v>
      </c>
      <c r="L48" s="3"/>
      <c r="M48" s="2">
        <f t="shared" si="17"/>
        <v>4</v>
      </c>
      <c r="N48" s="3">
        <v>2</v>
      </c>
      <c r="O48" s="3"/>
      <c r="P48" s="3">
        <v>2</v>
      </c>
      <c r="Q48" s="4">
        <f t="shared" si="12"/>
        <v>55.555555555555557</v>
      </c>
      <c r="R48" s="4">
        <f t="shared" si="13"/>
        <v>33.333333333333329</v>
      </c>
      <c r="S48" s="45"/>
    </row>
    <row r="49" spans="1:19" x14ac:dyDescent="0.25">
      <c r="A49" s="14" t="s">
        <v>33</v>
      </c>
      <c r="B49" s="2">
        <f t="shared" si="14"/>
        <v>24</v>
      </c>
      <c r="C49" s="3"/>
      <c r="D49" s="2">
        <f t="shared" si="15"/>
        <v>24</v>
      </c>
      <c r="E49" s="2">
        <f t="shared" si="16"/>
        <v>24</v>
      </c>
      <c r="F49" s="3"/>
      <c r="G49" s="3">
        <v>5</v>
      </c>
      <c r="H49" s="2">
        <f t="shared" si="18"/>
        <v>13</v>
      </c>
      <c r="I49" s="3">
        <v>1</v>
      </c>
      <c r="J49" s="3">
        <v>1</v>
      </c>
      <c r="K49" s="3">
        <v>5</v>
      </c>
      <c r="L49" s="3">
        <v>6</v>
      </c>
      <c r="M49" s="2">
        <f t="shared" si="17"/>
        <v>6</v>
      </c>
      <c r="N49" s="3">
        <v>6</v>
      </c>
      <c r="O49" s="98"/>
      <c r="P49" s="3"/>
      <c r="Q49" s="4">
        <f t="shared" si="12"/>
        <v>54.166666666666664</v>
      </c>
      <c r="R49" s="4">
        <f t="shared" si="13"/>
        <v>8.3333333333333321</v>
      </c>
      <c r="S49" s="45"/>
    </row>
    <row r="50" spans="1:19" x14ac:dyDescent="0.25">
      <c r="A50" s="14" t="s">
        <v>57</v>
      </c>
      <c r="B50" s="2">
        <f t="shared" si="14"/>
        <v>51</v>
      </c>
      <c r="C50" s="3"/>
      <c r="D50" s="2">
        <f t="shared" si="15"/>
        <v>51</v>
      </c>
      <c r="E50" s="2">
        <f t="shared" si="16"/>
        <v>48</v>
      </c>
      <c r="F50" s="3">
        <v>3</v>
      </c>
      <c r="G50" s="3"/>
      <c r="H50" s="2">
        <f t="shared" si="18"/>
        <v>41</v>
      </c>
      <c r="I50" s="3"/>
      <c r="J50" s="3">
        <v>5</v>
      </c>
      <c r="K50" s="3">
        <v>21</v>
      </c>
      <c r="L50" s="3">
        <v>15</v>
      </c>
      <c r="M50" s="2">
        <f t="shared" si="17"/>
        <v>7</v>
      </c>
      <c r="N50" s="3">
        <v>3</v>
      </c>
      <c r="O50" s="98">
        <v>4</v>
      </c>
      <c r="P50" s="3"/>
      <c r="Q50" s="4">
        <f t="shared" si="12"/>
        <v>80.392156862745097</v>
      </c>
      <c r="R50" s="4">
        <f t="shared" si="13"/>
        <v>9.8039215686274517</v>
      </c>
      <c r="S50" s="45"/>
    </row>
    <row r="51" spans="1:19" x14ac:dyDescent="0.25">
      <c r="A51" s="14" t="s">
        <v>56</v>
      </c>
      <c r="B51" s="2">
        <f t="shared" si="14"/>
        <v>40</v>
      </c>
      <c r="C51" s="3"/>
      <c r="D51" s="2">
        <f t="shared" si="15"/>
        <v>40</v>
      </c>
      <c r="E51" s="2">
        <f t="shared" si="16"/>
        <v>40</v>
      </c>
      <c r="F51" s="3"/>
      <c r="G51" s="3">
        <v>6</v>
      </c>
      <c r="H51" s="2">
        <f t="shared" si="18"/>
        <v>34</v>
      </c>
      <c r="I51" s="3"/>
      <c r="J51" s="3">
        <v>17</v>
      </c>
      <c r="K51" s="3">
        <v>17</v>
      </c>
      <c r="L51" s="3"/>
      <c r="M51" s="2">
        <f t="shared" si="17"/>
        <v>0</v>
      </c>
      <c r="N51" s="3"/>
      <c r="O51" s="3"/>
      <c r="P51" s="3"/>
      <c r="Q51" s="4">
        <f t="shared" si="12"/>
        <v>85</v>
      </c>
      <c r="R51" s="4">
        <f t="shared" si="13"/>
        <v>42.5</v>
      </c>
      <c r="S51" s="45"/>
    </row>
    <row r="52" spans="1:19" x14ac:dyDescent="0.25">
      <c r="A52" s="6" t="s">
        <v>35</v>
      </c>
      <c r="B52" s="7">
        <f t="shared" si="14"/>
        <v>390</v>
      </c>
      <c r="C52" s="8">
        <f>SUM(C36:C51)</f>
        <v>1</v>
      </c>
      <c r="D52" s="8">
        <f>E52+F52</f>
        <v>389</v>
      </c>
      <c r="E52" s="8">
        <f>G52+H52+M52</f>
        <v>385</v>
      </c>
      <c r="F52" s="8">
        <f>SUM(F36:F51)</f>
        <v>4</v>
      </c>
      <c r="G52" s="8">
        <f>SUM(G36:G51)</f>
        <v>16</v>
      </c>
      <c r="H52" s="8">
        <f>I52+J52+K52+L52</f>
        <v>313</v>
      </c>
      <c r="I52" s="8">
        <f>SUM(I36:I51)</f>
        <v>3</v>
      </c>
      <c r="J52" s="8">
        <f>SUM(J36:J51)</f>
        <v>50</v>
      </c>
      <c r="K52" s="8">
        <f>SUM(K36:K51)</f>
        <v>215</v>
      </c>
      <c r="L52" s="8">
        <f>SUM(L36:L51)</f>
        <v>45</v>
      </c>
      <c r="M52" s="8">
        <f>N52+O52+P52</f>
        <v>56</v>
      </c>
      <c r="N52" s="8">
        <f>SUM(N36:N51)</f>
        <v>27</v>
      </c>
      <c r="O52" s="8">
        <f>SUM(O36:O51)</f>
        <v>6</v>
      </c>
      <c r="P52" s="8">
        <f>SUM(P36:P51)</f>
        <v>23</v>
      </c>
      <c r="Q52" s="9">
        <f t="shared" si="12"/>
        <v>80.462724935732638</v>
      </c>
      <c r="R52" s="9">
        <f t="shared" si="13"/>
        <v>13.624678663239074</v>
      </c>
      <c r="S52" s="47"/>
    </row>
    <row r="53" spans="1:19" ht="15.75" customHeight="1" x14ac:dyDescent="0.25">
      <c r="A53" s="6" t="s">
        <v>36</v>
      </c>
      <c r="B53" s="46"/>
      <c r="C53" s="46"/>
      <c r="D53" s="30">
        <f>(D52/B52)*100</f>
        <v>99.743589743589752</v>
      </c>
      <c r="E53" s="30">
        <f>(E52/D52)*100</f>
        <v>98.971722365038559</v>
      </c>
      <c r="F53" s="30">
        <f>(F52/D52)*100</f>
        <v>1.0282776349614395</v>
      </c>
      <c r="G53" s="30">
        <f>(G52/D52)*100</f>
        <v>4.1131105398457581</v>
      </c>
      <c r="H53" s="30">
        <f>(H52/D52)*100</f>
        <v>80.462724935732638</v>
      </c>
      <c r="I53" s="30">
        <f>(I52/D52)*100</f>
        <v>0.77120822622107965</v>
      </c>
      <c r="J53" s="30">
        <f>(J52/D52)*100</f>
        <v>12.853470437017995</v>
      </c>
      <c r="K53" s="30">
        <f>(K52/D52)*100</f>
        <v>55.269922879177379</v>
      </c>
      <c r="L53" s="30">
        <f>(L52/D52)*100</f>
        <v>11.568123393316196</v>
      </c>
      <c r="M53" s="30">
        <f>(M52/D52)*100</f>
        <v>14.395886889460154</v>
      </c>
      <c r="N53" s="30">
        <f>(N52/D52)*100</f>
        <v>6.9408740359897179</v>
      </c>
      <c r="O53" s="30">
        <f>(O52/D52)*100</f>
        <v>1.5424164524421593</v>
      </c>
      <c r="P53" s="30">
        <f>(P52/D52)*100</f>
        <v>5.9125964010282779</v>
      </c>
      <c r="Q53" s="15"/>
      <c r="R53" s="15"/>
      <c r="S53" s="45"/>
    </row>
    <row r="54" spans="1:19" s="11" customForma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11" customFormat="1" x14ac:dyDescent="0.2">
      <c r="A55" s="148" t="s">
        <v>62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</row>
    <row r="56" spans="1:19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</row>
    <row r="57" spans="1:19" ht="15" customHeight="1" x14ac:dyDescent="0.25">
      <c r="A57" s="34"/>
      <c r="B57" s="154" t="s">
        <v>61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</row>
    <row r="58" spans="1:19" ht="12" customHeight="1" x14ac:dyDescent="0.25">
      <c r="A58" s="158" t="s">
        <v>66</v>
      </c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</row>
    <row r="59" spans="1:19" x14ac:dyDescent="0.25">
      <c r="A59" s="38"/>
      <c r="B59" s="38"/>
      <c r="C59" s="154" t="s">
        <v>41</v>
      </c>
      <c r="D59" s="154"/>
      <c r="E59" s="44"/>
      <c r="F59" s="44"/>
      <c r="G59" s="148" t="s">
        <v>48</v>
      </c>
      <c r="H59" s="154"/>
      <c r="I59" s="154"/>
      <c r="J59" s="154"/>
      <c r="K59" s="154"/>
      <c r="L59" s="154"/>
      <c r="M59" s="38"/>
      <c r="N59" s="38"/>
      <c r="O59" s="154" t="s">
        <v>78</v>
      </c>
      <c r="P59" s="148"/>
      <c r="Q59" s="148"/>
      <c r="R59" s="148"/>
      <c r="S59" s="148"/>
    </row>
    <row r="60" spans="1:19" x14ac:dyDescent="0.25">
      <c r="A60" s="149" t="s">
        <v>2</v>
      </c>
      <c r="B60" s="149" t="s">
        <v>3</v>
      </c>
      <c r="C60" s="149" t="s">
        <v>4</v>
      </c>
      <c r="D60" s="149" t="s">
        <v>5</v>
      </c>
      <c r="E60" s="149" t="s">
        <v>6</v>
      </c>
      <c r="F60" s="156" t="s">
        <v>7</v>
      </c>
      <c r="G60" s="162" t="s">
        <v>8</v>
      </c>
      <c r="H60" s="149" t="s">
        <v>9</v>
      </c>
      <c r="I60" s="149"/>
      <c r="J60" s="149"/>
      <c r="K60" s="149"/>
      <c r="L60" s="149"/>
      <c r="M60" s="159" t="s">
        <v>10</v>
      </c>
      <c r="N60" s="160"/>
      <c r="O60" s="160"/>
      <c r="P60" s="161"/>
      <c r="Q60" s="149" t="s">
        <v>11</v>
      </c>
      <c r="R60" s="149" t="s">
        <v>12</v>
      </c>
      <c r="S60" s="151" t="s">
        <v>13</v>
      </c>
    </row>
    <row r="61" spans="1:19" ht="63" customHeight="1" x14ac:dyDescent="0.25">
      <c r="A61" s="149"/>
      <c r="B61" s="150"/>
      <c r="C61" s="149"/>
      <c r="D61" s="149"/>
      <c r="E61" s="149"/>
      <c r="F61" s="156"/>
      <c r="G61" s="163"/>
      <c r="H61" s="32" t="s">
        <v>14</v>
      </c>
      <c r="I61" s="32" t="s">
        <v>15</v>
      </c>
      <c r="J61" s="32" t="s">
        <v>16</v>
      </c>
      <c r="K61" s="32" t="s">
        <v>17</v>
      </c>
      <c r="L61" s="32" t="s">
        <v>18</v>
      </c>
      <c r="M61" s="32" t="s">
        <v>19</v>
      </c>
      <c r="N61" s="32" t="s">
        <v>20</v>
      </c>
      <c r="O61" s="32" t="s">
        <v>21</v>
      </c>
      <c r="P61" s="32" t="s">
        <v>22</v>
      </c>
      <c r="Q61" s="149"/>
      <c r="R61" s="150"/>
      <c r="S61" s="152"/>
    </row>
    <row r="62" spans="1:19" x14ac:dyDescent="0.25">
      <c r="A62" s="32">
        <v>1</v>
      </c>
      <c r="B62" s="33">
        <v>2</v>
      </c>
      <c r="C62" s="32">
        <v>3</v>
      </c>
      <c r="D62" s="32">
        <v>4</v>
      </c>
      <c r="E62" s="32">
        <v>5</v>
      </c>
      <c r="F62" s="32">
        <v>6</v>
      </c>
      <c r="G62" s="32">
        <v>7</v>
      </c>
      <c r="H62" s="32">
        <v>8</v>
      </c>
      <c r="I62" s="32">
        <v>9</v>
      </c>
      <c r="J62" s="32">
        <v>10</v>
      </c>
      <c r="K62" s="32">
        <v>11</v>
      </c>
      <c r="L62" s="32">
        <v>12</v>
      </c>
      <c r="M62" s="32">
        <v>13</v>
      </c>
      <c r="N62" s="32">
        <v>14</v>
      </c>
      <c r="O62" s="32">
        <v>15</v>
      </c>
      <c r="P62" s="32">
        <v>16</v>
      </c>
      <c r="Q62" s="32">
        <v>17</v>
      </c>
      <c r="R62" s="33">
        <v>18</v>
      </c>
      <c r="S62" s="33">
        <v>19</v>
      </c>
    </row>
    <row r="63" spans="1:19" x14ac:dyDescent="0.25">
      <c r="A63" s="39" t="s">
        <v>23</v>
      </c>
      <c r="B63" s="2">
        <f>C63+D63</f>
        <v>40</v>
      </c>
      <c r="C63" s="3">
        <v>4</v>
      </c>
      <c r="D63" s="2">
        <f>E63+F63</f>
        <v>36</v>
      </c>
      <c r="E63" s="2">
        <f>G63+H63+M63</f>
        <v>36</v>
      </c>
      <c r="F63" s="3"/>
      <c r="G63" s="3"/>
      <c r="H63" s="2">
        <f>SUM(I63:L63)</f>
        <v>34</v>
      </c>
      <c r="I63" s="3"/>
      <c r="J63" s="3">
        <v>2</v>
      </c>
      <c r="K63" s="3">
        <v>32</v>
      </c>
      <c r="L63" s="3"/>
      <c r="M63" s="2">
        <f>SUM(N63:P63)</f>
        <v>2</v>
      </c>
      <c r="N63" s="3"/>
      <c r="O63" s="3"/>
      <c r="P63" s="3">
        <v>2</v>
      </c>
      <c r="Q63" s="4">
        <f>(H63/D63)*100</f>
        <v>94.444444444444443</v>
      </c>
      <c r="R63" s="4">
        <f>((J63+I63)/D63)*100</f>
        <v>5.5555555555555554</v>
      </c>
      <c r="S63" s="45"/>
    </row>
    <row r="64" spans="1:19" x14ac:dyDescent="0.25">
      <c r="A64" s="14" t="s">
        <v>24</v>
      </c>
      <c r="B64" s="2">
        <f t="shared" ref="B64:B78" si="19">C64+D64</f>
        <v>36</v>
      </c>
      <c r="C64" s="3"/>
      <c r="D64" s="2">
        <f>E64+F64</f>
        <v>36</v>
      </c>
      <c r="E64" s="2">
        <f>G64+H64+M64</f>
        <v>33</v>
      </c>
      <c r="F64" s="3">
        <v>3</v>
      </c>
      <c r="G64" s="3"/>
      <c r="H64" s="2">
        <f t="shared" ref="H64:H77" si="20">SUM(I64:L64)</f>
        <v>25</v>
      </c>
      <c r="I64" s="3"/>
      <c r="J64" s="3">
        <v>3</v>
      </c>
      <c r="K64" s="3">
        <v>21</v>
      </c>
      <c r="L64" s="3">
        <v>1</v>
      </c>
      <c r="M64" s="2">
        <f t="shared" ref="M64:M77" si="21">SUM(N64:P64)</f>
        <v>8</v>
      </c>
      <c r="N64" s="3">
        <v>3</v>
      </c>
      <c r="O64" s="3">
        <v>2</v>
      </c>
      <c r="P64" s="3">
        <v>3</v>
      </c>
      <c r="Q64" s="4">
        <f t="shared" ref="Q64:Q78" si="22">(H64/D64)*100</f>
        <v>69.444444444444443</v>
      </c>
      <c r="R64" s="4">
        <f t="shared" ref="R64:R78" si="23">((J64+I64)/D64)*100</f>
        <v>8.3333333333333321</v>
      </c>
      <c r="S64" s="5"/>
    </row>
    <row r="65" spans="1:19" ht="15.75" customHeight="1" x14ac:dyDescent="0.25">
      <c r="A65" s="14" t="s">
        <v>51</v>
      </c>
      <c r="B65" s="2">
        <f t="shared" si="19"/>
        <v>50</v>
      </c>
      <c r="C65" s="3"/>
      <c r="D65" s="2">
        <f t="shared" ref="D65:D77" si="24">E65+F65</f>
        <v>50</v>
      </c>
      <c r="E65" s="2">
        <f t="shared" ref="E65:E77" si="25">G65+H65+M65</f>
        <v>50</v>
      </c>
      <c r="F65" s="3"/>
      <c r="G65" s="3">
        <v>4</v>
      </c>
      <c r="H65" s="2">
        <f t="shared" si="20"/>
        <v>33</v>
      </c>
      <c r="I65" s="3">
        <v>1</v>
      </c>
      <c r="J65" s="3">
        <v>1</v>
      </c>
      <c r="K65" s="3">
        <v>31</v>
      </c>
      <c r="L65" s="3"/>
      <c r="M65" s="2">
        <f t="shared" si="21"/>
        <v>13</v>
      </c>
      <c r="N65" s="3">
        <v>5</v>
      </c>
      <c r="O65" s="3">
        <v>2</v>
      </c>
      <c r="P65" s="3">
        <v>6</v>
      </c>
      <c r="Q65" s="4">
        <f t="shared" si="22"/>
        <v>66</v>
      </c>
      <c r="R65" s="4">
        <f t="shared" si="23"/>
        <v>4</v>
      </c>
      <c r="S65" s="45"/>
    </row>
    <row r="66" spans="1:19" ht="24" x14ac:dyDescent="0.25">
      <c r="A66" s="14" t="s">
        <v>75</v>
      </c>
      <c r="B66" s="2">
        <f t="shared" si="19"/>
        <v>60</v>
      </c>
      <c r="C66" s="3"/>
      <c r="D66" s="2">
        <f t="shared" si="24"/>
        <v>60</v>
      </c>
      <c r="E66" s="2">
        <f t="shared" si="25"/>
        <v>60</v>
      </c>
      <c r="F66" s="3"/>
      <c r="G66" s="3"/>
      <c r="H66" s="2">
        <f t="shared" si="20"/>
        <v>58</v>
      </c>
      <c r="I66" s="3">
        <v>6</v>
      </c>
      <c r="J66" s="3">
        <v>18</v>
      </c>
      <c r="K66" s="3">
        <v>31</v>
      </c>
      <c r="L66" s="3">
        <v>3</v>
      </c>
      <c r="M66" s="2">
        <f t="shared" si="21"/>
        <v>2</v>
      </c>
      <c r="N66" s="3"/>
      <c r="O66" s="3"/>
      <c r="P66" s="3">
        <v>2</v>
      </c>
      <c r="Q66" s="4">
        <f t="shared" si="22"/>
        <v>96.666666666666671</v>
      </c>
      <c r="R66" s="4">
        <f t="shared" si="23"/>
        <v>40</v>
      </c>
      <c r="S66" s="45"/>
    </row>
    <row r="67" spans="1:19" x14ac:dyDescent="0.25">
      <c r="A67" s="14" t="s">
        <v>25</v>
      </c>
      <c r="B67" s="2">
        <f t="shared" si="19"/>
        <v>27</v>
      </c>
      <c r="C67" s="3"/>
      <c r="D67" s="2">
        <f t="shared" si="24"/>
        <v>27</v>
      </c>
      <c r="E67" s="2">
        <f t="shared" si="25"/>
        <v>27</v>
      </c>
      <c r="F67" s="3"/>
      <c r="G67" s="3"/>
      <c r="H67" s="2">
        <f t="shared" si="20"/>
        <v>20</v>
      </c>
      <c r="I67" s="3"/>
      <c r="J67" s="3">
        <v>6</v>
      </c>
      <c r="K67" s="3">
        <v>4</v>
      </c>
      <c r="L67" s="3">
        <v>10</v>
      </c>
      <c r="M67" s="2">
        <f t="shared" si="21"/>
        <v>7</v>
      </c>
      <c r="N67" s="3"/>
      <c r="O67" s="3"/>
      <c r="P67" s="3">
        <v>7</v>
      </c>
      <c r="Q67" s="4">
        <f t="shared" si="22"/>
        <v>74.074074074074076</v>
      </c>
      <c r="R67" s="4">
        <f t="shared" si="23"/>
        <v>22.222222222222221</v>
      </c>
      <c r="S67" s="45"/>
    </row>
    <row r="68" spans="1:19" x14ac:dyDescent="0.25">
      <c r="A68" s="14" t="s">
        <v>50</v>
      </c>
      <c r="B68" s="2">
        <f t="shared" si="19"/>
        <v>33</v>
      </c>
      <c r="C68" s="3">
        <v>2</v>
      </c>
      <c r="D68" s="2">
        <f t="shared" si="24"/>
        <v>31</v>
      </c>
      <c r="E68" s="2">
        <f t="shared" si="25"/>
        <v>31</v>
      </c>
      <c r="F68" s="3"/>
      <c r="G68" s="3"/>
      <c r="H68" s="2">
        <f t="shared" si="20"/>
        <v>18</v>
      </c>
      <c r="I68" s="3"/>
      <c r="J68" s="3">
        <v>2</v>
      </c>
      <c r="K68" s="3">
        <v>10</v>
      </c>
      <c r="L68" s="3">
        <v>6</v>
      </c>
      <c r="M68" s="2">
        <f t="shared" si="21"/>
        <v>13</v>
      </c>
      <c r="N68" s="3">
        <v>10</v>
      </c>
      <c r="O68" s="3">
        <v>3</v>
      </c>
      <c r="P68" s="3"/>
      <c r="Q68" s="4">
        <f t="shared" si="22"/>
        <v>58.064516129032263</v>
      </c>
      <c r="R68" s="4">
        <f t="shared" si="23"/>
        <v>6.4516129032258061</v>
      </c>
      <c r="S68" s="45"/>
    </row>
    <row r="69" spans="1:19" x14ac:dyDescent="0.25">
      <c r="A69" s="14" t="s">
        <v>26</v>
      </c>
      <c r="B69" s="2">
        <f t="shared" si="19"/>
        <v>15</v>
      </c>
      <c r="C69" s="3"/>
      <c r="D69" s="2">
        <f t="shared" si="24"/>
        <v>15</v>
      </c>
      <c r="E69" s="2">
        <f t="shared" si="25"/>
        <v>15</v>
      </c>
      <c r="F69" s="3"/>
      <c r="G69" s="3"/>
      <c r="H69" s="2">
        <f t="shared" si="20"/>
        <v>13</v>
      </c>
      <c r="I69" s="3"/>
      <c r="J69" s="3"/>
      <c r="K69" s="3">
        <v>11</v>
      </c>
      <c r="L69" s="3">
        <v>2</v>
      </c>
      <c r="M69" s="2">
        <f t="shared" si="21"/>
        <v>2</v>
      </c>
      <c r="N69" s="3"/>
      <c r="O69" s="3"/>
      <c r="P69" s="3">
        <v>2</v>
      </c>
      <c r="Q69" s="4">
        <f t="shared" si="22"/>
        <v>86.666666666666671</v>
      </c>
      <c r="R69" s="4">
        <f t="shared" si="23"/>
        <v>0</v>
      </c>
      <c r="S69" s="45"/>
    </row>
    <row r="70" spans="1:19" ht="16.5" customHeight="1" x14ac:dyDescent="0.25">
      <c r="A70" s="14" t="s">
        <v>72</v>
      </c>
      <c r="B70" s="2">
        <f t="shared" si="19"/>
        <v>33</v>
      </c>
      <c r="C70" s="3"/>
      <c r="D70" s="2">
        <f t="shared" si="24"/>
        <v>33</v>
      </c>
      <c r="E70" s="2">
        <f t="shared" si="25"/>
        <v>33</v>
      </c>
      <c r="F70" s="3"/>
      <c r="G70" s="3"/>
      <c r="H70" s="2">
        <f t="shared" si="20"/>
        <v>28</v>
      </c>
      <c r="I70" s="3"/>
      <c r="J70" s="3">
        <v>3</v>
      </c>
      <c r="K70" s="3">
        <v>23</v>
      </c>
      <c r="L70" s="3">
        <v>2</v>
      </c>
      <c r="M70" s="2">
        <f t="shared" si="21"/>
        <v>5</v>
      </c>
      <c r="N70" s="3">
        <v>3</v>
      </c>
      <c r="O70" s="3"/>
      <c r="P70" s="3">
        <v>2</v>
      </c>
      <c r="Q70" s="4">
        <f>(H70/D70)*100</f>
        <v>84.848484848484844</v>
      </c>
      <c r="R70" s="4">
        <f>((J70+I70)/D70)*100</f>
        <v>9.0909090909090917</v>
      </c>
      <c r="S70" s="45"/>
    </row>
    <row r="71" spans="1:19" ht="24" x14ac:dyDescent="0.25">
      <c r="A71" s="14" t="s">
        <v>73</v>
      </c>
      <c r="B71" s="2">
        <f t="shared" si="19"/>
        <v>28</v>
      </c>
      <c r="C71" s="3"/>
      <c r="D71" s="2">
        <f t="shared" si="24"/>
        <v>28</v>
      </c>
      <c r="E71" s="2">
        <f t="shared" si="25"/>
        <v>28</v>
      </c>
      <c r="F71" s="3"/>
      <c r="G71" s="3"/>
      <c r="H71" s="2">
        <f t="shared" si="20"/>
        <v>7</v>
      </c>
      <c r="I71" s="3"/>
      <c r="J71" s="3"/>
      <c r="K71" s="3">
        <v>7</v>
      </c>
      <c r="L71" s="3"/>
      <c r="M71" s="2">
        <f t="shared" si="21"/>
        <v>21</v>
      </c>
      <c r="N71" s="3">
        <v>9</v>
      </c>
      <c r="O71" s="3">
        <v>10</v>
      </c>
      <c r="P71" s="3">
        <v>2</v>
      </c>
      <c r="Q71" s="4">
        <f t="shared" si="22"/>
        <v>25</v>
      </c>
      <c r="R71" s="4">
        <f t="shared" si="23"/>
        <v>0</v>
      </c>
      <c r="S71" s="45"/>
    </row>
    <row r="72" spans="1:19" ht="15" customHeight="1" x14ac:dyDescent="0.25">
      <c r="A72" s="14" t="s">
        <v>30</v>
      </c>
      <c r="B72" s="2">
        <f t="shared" si="19"/>
        <v>18</v>
      </c>
      <c r="C72" s="3"/>
      <c r="D72" s="2">
        <f t="shared" si="24"/>
        <v>18</v>
      </c>
      <c r="E72" s="2">
        <f t="shared" si="25"/>
        <v>18</v>
      </c>
      <c r="F72" s="3"/>
      <c r="G72" s="3"/>
      <c r="H72" s="2">
        <f t="shared" si="20"/>
        <v>18</v>
      </c>
      <c r="I72" s="3"/>
      <c r="J72" s="3">
        <v>4</v>
      </c>
      <c r="K72" s="3">
        <v>8</v>
      </c>
      <c r="L72" s="3">
        <v>6</v>
      </c>
      <c r="M72" s="2">
        <f t="shared" si="21"/>
        <v>0</v>
      </c>
      <c r="N72" s="3"/>
      <c r="O72" s="3"/>
      <c r="P72" s="3"/>
      <c r="Q72" s="4">
        <f t="shared" si="22"/>
        <v>100</v>
      </c>
      <c r="R72" s="4">
        <f t="shared" si="23"/>
        <v>22.222222222222221</v>
      </c>
      <c r="S72" s="45"/>
    </row>
    <row r="73" spans="1:19" ht="23.25" customHeight="1" x14ac:dyDescent="0.25">
      <c r="A73" s="14" t="s">
        <v>53</v>
      </c>
      <c r="B73" s="2">
        <f t="shared" si="19"/>
        <v>30</v>
      </c>
      <c r="C73" s="3"/>
      <c r="D73" s="2">
        <f t="shared" si="24"/>
        <v>30</v>
      </c>
      <c r="E73" s="2">
        <f t="shared" si="25"/>
        <v>30</v>
      </c>
      <c r="F73" s="3"/>
      <c r="G73" s="3"/>
      <c r="H73" s="2">
        <f t="shared" si="20"/>
        <v>15</v>
      </c>
      <c r="I73" s="3"/>
      <c r="J73" s="3">
        <v>2</v>
      </c>
      <c r="K73" s="3">
        <v>11</v>
      </c>
      <c r="L73" s="3">
        <v>2</v>
      </c>
      <c r="M73" s="2">
        <f t="shared" si="21"/>
        <v>15</v>
      </c>
      <c r="N73" s="3">
        <v>3</v>
      </c>
      <c r="O73" s="3">
        <v>4</v>
      </c>
      <c r="P73" s="3">
        <v>8</v>
      </c>
      <c r="Q73" s="4">
        <f t="shared" si="22"/>
        <v>50</v>
      </c>
      <c r="R73" s="4">
        <f t="shared" si="23"/>
        <v>6.666666666666667</v>
      </c>
      <c r="S73" s="45"/>
    </row>
    <row r="74" spans="1:19" ht="24" x14ac:dyDescent="0.25">
      <c r="A74" s="14" t="s">
        <v>71</v>
      </c>
      <c r="B74" s="2">
        <f t="shared" si="19"/>
        <v>3</v>
      </c>
      <c r="C74" s="3"/>
      <c r="D74" s="2">
        <f t="shared" si="24"/>
        <v>3</v>
      </c>
      <c r="E74" s="2">
        <f t="shared" si="25"/>
        <v>3</v>
      </c>
      <c r="F74" s="3"/>
      <c r="G74" s="3"/>
      <c r="H74" s="2">
        <f t="shared" si="20"/>
        <v>3</v>
      </c>
      <c r="I74" s="3"/>
      <c r="J74" s="3">
        <v>1</v>
      </c>
      <c r="K74" s="3">
        <v>2</v>
      </c>
      <c r="L74" s="3"/>
      <c r="M74" s="2">
        <f t="shared" si="21"/>
        <v>0</v>
      </c>
      <c r="N74" s="3"/>
      <c r="O74" s="3"/>
      <c r="P74" s="3"/>
      <c r="Q74" s="4">
        <f t="shared" si="22"/>
        <v>100</v>
      </c>
      <c r="R74" s="4">
        <f t="shared" si="23"/>
        <v>33.333333333333329</v>
      </c>
      <c r="S74" s="45"/>
    </row>
    <row r="75" spans="1:19" ht="14.25" customHeight="1" x14ac:dyDescent="0.25">
      <c r="A75" s="14" t="s">
        <v>33</v>
      </c>
      <c r="B75" s="2">
        <f t="shared" si="19"/>
        <v>21</v>
      </c>
      <c r="C75" s="3"/>
      <c r="D75" s="2">
        <f t="shared" si="24"/>
        <v>21</v>
      </c>
      <c r="E75" s="2">
        <f t="shared" si="25"/>
        <v>21</v>
      </c>
      <c r="F75" s="3"/>
      <c r="G75" s="3">
        <v>3</v>
      </c>
      <c r="H75" s="2">
        <f t="shared" si="20"/>
        <v>12</v>
      </c>
      <c r="I75" s="3">
        <v>1</v>
      </c>
      <c r="J75" s="3"/>
      <c r="K75" s="3">
        <v>6</v>
      </c>
      <c r="L75" s="3">
        <v>5</v>
      </c>
      <c r="M75" s="2">
        <f t="shared" si="21"/>
        <v>6</v>
      </c>
      <c r="N75" s="3">
        <v>5</v>
      </c>
      <c r="O75" s="98">
        <v>1</v>
      </c>
      <c r="P75" s="3"/>
      <c r="Q75" s="4">
        <f t="shared" si="22"/>
        <v>57.142857142857139</v>
      </c>
      <c r="R75" s="4">
        <f t="shared" si="23"/>
        <v>4.7619047619047619</v>
      </c>
      <c r="S75" s="45"/>
    </row>
    <row r="76" spans="1:19" x14ac:dyDescent="0.25">
      <c r="A76" s="14" t="s">
        <v>57</v>
      </c>
      <c r="B76" s="2">
        <f t="shared" si="19"/>
        <v>36</v>
      </c>
      <c r="C76" s="3"/>
      <c r="D76" s="2">
        <f t="shared" si="24"/>
        <v>36</v>
      </c>
      <c r="E76" s="2">
        <f t="shared" si="25"/>
        <v>35</v>
      </c>
      <c r="F76" s="3">
        <v>1</v>
      </c>
      <c r="G76" s="3">
        <v>5</v>
      </c>
      <c r="H76" s="2">
        <f t="shared" si="20"/>
        <v>24</v>
      </c>
      <c r="I76" s="3"/>
      <c r="J76" s="3">
        <v>5</v>
      </c>
      <c r="K76" s="3">
        <v>11</v>
      </c>
      <c r="L76" s="3">
        <v>8</v>
      </c>
      <c r="M76" s="2">
        <f t="shared" si="21"/>
        <v>6</v>
      </c>
      <c r="N76" s="3">
        <v>5</v>
      </c>
      <c r="O76" s="98">
        <v>1</v>
      </c>
      <c r="P76" s="3"/>
      <c r="Q76" s="4">
        <f t="shared" si="22"/>
        <v>66.666666666666657</v>
      </c>
      <c r="R76" s="4">
        <f t="shared" si="23"/>
        <v>13.888888888888889</v>
      </c>
      <c r="S76" s="45"/>
    </row>
    <row r="77" spans="1:19" x14ac:dyDescent="0.25">
      <c r="A77" s="14" t="s">
        <v>56</v>
      </c>
      <c r="B77" s="2">
        <f t="shared" si="19"/>
        <v>26</v>
      </c>
      <c r="C77" s="3"/>
      <c r="D77" s="2">
        <f t="shared" si="24"/>
        <v>26</v>
      </c>
      <c r="E77" s="2">
        <f t="shared" si="25"/>
        <v>26</v>
      </c>
      <c r="F77" s="3"/>
      <c r="G77" s="3">
        <v>13</v>
      </c>
      <c r="H77" s="2">
        <f t="shared" si="20"/>
        <v>13</v>
      </c>
      <c r="I77" s="3"/>
      <c r="J77" s="3">
        <v>8</v>
      </c>
      <c r="K77" s="3">
        <v>5</v>
      </c>
      <c r="L77" s="3"/>
      <c r="M77" s="2">
        <f t="shared" si="21"/>
        <v>0</v>
      </c>
      <c r="N77" s="3"/>
      <c r="O77" s="3"/>
      <c r="P77" s="3"/>
      <c r="Q77" s="4">
        <f t="shared" si="22"/>
        <v>50</v>
      </c>
      <c r="R77" s="4">
        <f t="shared" si="23"/>
        <v>30.76923076923077</v>
      </c>
      <c r="S77" s="45"/>
    </row>
    <row r="78" spans="1:19" x14ac:dyDescent="0.25">
      <c r="A78" s="6" t="s">
        <v>35</v>
      </c>
      <c r="B78" s="7">
        <f t="shared" si="19"/>
        <v>456</v>
      </c>
      <c r="C78" s="8">
        <f>SUM(C63:C77)</f>
        <v>6</v>
      </c>
      <c r="D78" s="8">
        <f>E78+F78</f>
        <v>450</v>
      </c>
      <c r="E78" s="8">
        <f>G78+H78+M78</f>
        <v>446</v>
      </c>
      <c r="F78" s="8">
        <f>SUM(F63:F77)</f>
        <v>4</v>
      </c>
      <c r="G78" s="8">
        <f>SUM(G63:G77)</f>
        <v>25</v>
      </c>
      <c r="H78" s="8">
        <f>I78+J78+K78+L78</f>
        <v>321</v>
      </c>
      <c r="I78" s="8">
        <f>SUM(I63:I77)</f>
        <v>8</v>
      </c>
      <c r="J78" s="8">
        <f>SUM(J63:J77)</f>
        <v>55</v>
      </c>
      <c r="K78" s="8">
        <f>SUM(K63:K77)</f>
        <v>213</v>
      </c>
      <c r="L78" s="8">
        <f>SUM(L63:L77)</f>
        <v>45</v>
      </c>
      <c r="M78" s="8">
        <f>N78+O78+P78</f>
        <v>100</v>
      </c>
      <c r="N78" s="8">
        <f>SUM(N63:N77)</f>
        <v>43</v>
      </c>
      <c r="O78" s="8">
        <f>SUM(O63:O77)</f>
        <v>23</v>
      </c>
      <c r="P78" s="8">
        <f>SUM(P63:P77)</f>
        <v>34</v>
      </c>
      <c r="Q78" s="9">
        <f t="shared" si="22"/>
        <v>71.333333333333343</v>
      </c>
      <c r="R78" s="9">
        <f t="shared" si="23"/>
        <v>14.000000000000002</v>
      </c>
      <c r="S78" s="47"/>
    </row>
    <row r="79" spans="1:19" x14ac:dyDescent="0.25">
      <c r="A79" s="6" t="s">
        <v>36</v>
      </c>
      <c r="B79" s="46"/>
      <c r="C79" s="46"/>
      <c r="D79" s="30">
        <f>(D78/B78)*100</f>
        <v>98.68421052631578</v>
      </c>
      <c r="E79" s="30">
        <f>(E78/D78)*100</f>
        <v>99.111111111111114</v>
      </c>
      <c r="F79" s="30">
        <f>(F78/D78)*100</f>
        <v>0.88888888888888884</v>
      </c>
      <c r="G79" s="30">
        <f>(G78/D78)*100</f>
        <v>5.5555555555555554</v>
      </c>
      <c r="H79" s="30">
        <f>(H78/D78)*100</f>
        <v>71.333333333333343</v>
      </c>
      <c r="I79" s="30">
        <f>(I78/D78)*100</f>
        <v>1.7777777777777777</v>
      </c>
      <c r="J79" s="30">
        <f>(J78/D78)*100</f>
        <v>12.222222222222221</v>
      </c>
      <c r="K79" s="30">
        <f>(K78/D78)*100</f>
        <v>47.333333333333336</v>
      </c>
      <c r="L79" s="30">
        <f>(L78/D78)*100</f>
        <v>10</v>
      </c>
      <c r="M79" s="30">
        <f>(M78/D78)*100</f>
        <v>22.222222222222221</v>
      </c>
      <c r="N79" s="30">
        <f>(N78/D78)*100</f>
        <v>9.5555555555555554</v>
      </c>
      <c r="O79" s="30">
        <f>(O78/D78)*100</f>
        <v>5.1111111111111116</v>
      </c>
      <c r="P79" s="30">
        <f>(P78/D78)*100</f>
        <v>7.5555555555555554</v>
      </c>
      <c r="Q79" s="15"/>
      <c r="R79" s="15"/>
      <c r="S79" s="45"/>
    </row>
    <row r="80" spans="1:19" s="11" customForma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48" t="s">
        <v>62</v>
      </c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</row>
    <row r="82" spans="1:19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</row>
    <row r="83" spans="1:19" ht="11.25" customHeight="1" x14ac:dyDescent="0.25">
      <c r="A83" s="34"/>
      <c r="B83" s="154" t="s">
        <v>61</v>
      </c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</row>
    <row r="84" spans="1:19" ht="12" customHeight="1" x14ac:dyDescent="0.25">
      <c r="A84" s="158" t="s">
        <v>67</v>
      </c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</row>
    <row r="85" spans="1:19" x14ac:dyDescent="0.25">
      <c r="A85" s="38"/>
      <c r="B85" s="38"/>
      <c r="C85" s="154" t="s">
        <v>42</v>
      </c>
      <c r="D85" s="154"/>
      <c r="E85" s="44"/>
      <c r="F85" s="44"/>
      <c r="G85" s="148" t="s">
        <v>48</v>
      </c>
      <c r="H85" s="154"/>
      <c r="I85" s="154"/>
      <c r="J85" s="154"/>
      <c r="K85" s="154"/>
      <c r="L85" s="154"/>
      <c r="M85" s="38"/>
      <c r="N85" s="38"/>
      <c r="O85" s="153" t="s">
        <v>79</v>
      </c>
      <c r="P85" s="148"/>
      <c r="Q85" s="148"/>
      <c r="R85" s="148"/>
      <c r="S85" s="148"/>
    </row>
    <row r="86" spans="1:19" x14ac:dyDescent="0.25">
      <c r="A86" s="149" t="s">
        <v>2</v>
      </c>
      <c r="B86" s="149" t="s">
        <v>3</v>
      </c>
      <c r="C86" s="149" t="s">
        <v>4</v>
      </c>
      <c r="D86" s="149" t="s">
        <v>5</v>
      </c>
      <c r="E86" s="149" t="s">
        <v>6</v>
      </c>
      <c r="F86" s="156" t="s">
        <v>7</v>
      </c>
      <c r="G86" s="162" t="s">
        <v>8</v>
      </c>
      <c r="H86" s="149" t="s">
        <v>9</v>
      </c>
      <c r="I86" s="149"/>
      <c r="J86" s="149"/>
      <c r="K86" s="149"/>
      <c r="L86" s="149"/>
      <c r="M86" s="159" t="s">
        <v>10</v>
      </c>
      <c r="N86" s="160"/>
      <c r="O86" s="160"/>
      <c r="P86" s="161"/>
      <c r="Q86" s="149" t="s">
        <v>11</v>
      </c>
      <c r="R86" s="149" t="s">
        <v>12</v>
      </c>
      <c r="S86" s="151" t="s">
        <v>13</v>
      </c>
    </row>
    <row r="87" spans="1:19" ht="71.25" customHeight="1" x14ac:dyDescent="0.25">
      <c r="A87" s="149"/>
      <c r="B87" s="150"/>
      <c r="C87" s="149"/>
      <c r="D87" s="149"/>
      <c r="E87" s="149"/>
      <c r="F87" s="156"/>
      <c r="G87" s="163"/>
      <c r="H87" s="32" t="s">
        <v>14</v>
      </c>
      <c r="I87" s="32" t="s">
        <v>15</v>
      </c>
      <c r="J87" s="32" t="s">
        <v>16</v>
      </c>
      <c r="K87" s="32" t="s">
        <v>17</v>
      </c>
      <c r="L87" s="32" t="s">
        <v>18</v>
      </c>
      <c r="M87" s="32" t="s">
        <v>19</v>
      </c>
      <c r="N87" s="32" t="s">
        <v>20</v>
      </c>
      <c r="O87" s="32" t="s">
        <v>21</v>
      </c>
      <c r="P87" s="32" t="s">
        <v>22</v>
      </c>
      <c r="Q87" s="149"/>
      <c r="R87" s="150"/>
      <c r="S87" s="152"/>
    </row>
    <row r="88" spans="1:19" x14ac:dyDescent="0.25">
      <c r="A88" s="32">
        <v>1</v>
      </c>
      <c r="B88" s="33">
        <v>2</v>
      </c>
      <c r="C88" s="32">
        <v>3</v>
      </c>
      <c r="D88" s="32">
        <v>4</v>
      </c>
      <c r="E88" s="32">
        <v>5</v>
      </c>
      <c r="F88" s="32">
        <v>6</v>
      </c>
      <c r="G88" s="32">
        <v>7</v>
      </c>
      <c r="H88" s="32">
        <v>8</v>
      </c>
      <c r="I88" s="32">
        <v>9</v>
      </c>
      <c r="J88" s="32">
        <v>10</v>
      </c>
      <c r="K88" s="32">
        <v>11</v>
      </c>
      <c r="L88" s="32">
        <v>12</v>
      </c>
      <c r="M88" s="32">
        <v>13</v>
      </c>
      <c r="N88" s="32">
        <v>14</v>
      </c>
      <c r="O88" s="32">
        <v>15</v>
      </c>
      <c r="P88" s="32">
        <v>16</v>
      </c>
      <c r="Q88" s="32">
        <v>17</v>
      </c>
      <c r="R88" s="33">
        <v>18</v>
      </c>
      <c r="S88" s="33">
        <v>19</v>
      </c>
    </row>
    <row r="89" spans="1:19" x14ac:dyDescent="0.25">
      <c r="A89" s="39" t="s">
        <v>23</v>
      </c>
      <c r="B89" s="2">
        <f>C89+D89</f>
        <v>53</v>
      </c>
      <c r="C89" s="12">
        <v>2</v>
      </c>
      <c r="D89" s="2">
        <f>E89+F89</f>
        <v>51</v>
      </c>
      <c r="E89" s="2">
        <f>G89+H89+M89</f>
        <v>51</v>
      </c>
      <c r="F89" s="13"/>
      <c r="G89" s="13"/>
      <c r="H89" s="2">
        <f>SUM(I89:L89)</f>
        <v>51</v>
      </c>
      <c r="I89" s="13"/>
      <c r="J89" s="13">
        <v>2</v>
      </c>
      <c r="K89" s="13">
        <v>49</v>
      </c>
      <c r="L89" s="13"/>
      <c r="M89" s="2">
        <f>N89+O89+P89</f>
        <v>0</v>
      </c>
      <c r="N89" s="13"/>
      <c r="O89" s="13"/>
      <c r="P89" s="13"/>
      <c r="Q89" s="4">
        <f t="shared" ref="Q89:Q105" si="26">(H89/D89)*100</f>
        <v>100</v>
      </c>
      <c r="R89" s="4">
        <f t="shared" ref="R89:R105" si="27">((J89+I89)/D89)*100</f>
        <v>3.9215686274509802</v>
      </c>
      <c r="S89" s="45"/>
    </row>
    <row r="90" spans="1:19" x14ac:dyDescent="0.25">
      <c r="A90" s="14" t="s">
        <v>24</v>
      </c>
      <c r="B90" s="2">
        <f t="shared" ref="B90:B105" si="28">C90+D90</f>
        <v>56</v>
      </c>
      <c r="C90" s="3"/>
      <c r="D90" s="2">
        <f t="shared" ref="D90:D104" si="29">E90+F90</f>
        <v>56</v>
      </c>
      <c r="E90" s="2">
        <f t="shared" ref="E90:E104" si="30">G90+H90+M90</f>
        <v>54</v>
      </c>
      <c r="F90" s="3">
        <v>2</v>
      </c>
      <c r="G90" s="3"/>
      <c r="H90" s="2">
        <f>SUM(I90:L90)</f>
        <v>36</v>
      </c>
      <c r="I90" s="3"/>
      <c r="J90" s="3">
        <v>16</v>
      </c>
      <c r="K90" s="3">
        <v>19</v>
      </c>
      <c r="L90" s="3">
        <v>1</v>
      </c>
      <c r="M90" s="2">
        <f t="shared" ref="M90:M104" si="31">N90+O90+P90</f>
        <v>18</v>
      </c>
      <c r="N90" s="3">
        <v>6</v>
      </c>
      <c r="O90" s="3"/>
      <c r="P90" s="3">
        <v>12</v>
      </c>
      <c r="Q90" s="4">
        <f t="shared" si="26"/>
        <v>64.285714285714292</v>
      </c>
      <c r="R90" s="4">
        <f t="shared" si="27"/>
        <v>28.571428571428569</v>
      </c>
      <c r="S90" s="45"/>
    </row>
    <row r="91" spans="1:19" ht="12.75" customHeight="1" x14ac:dyDescent="0.25">
      <c r="A91" s="14" t="s">
        <v>51</v>
      </c>
      <c r="B91" s="2">
        <f t="shared" si="28"/>
        <v>45</v>
      </c>
      <c r="C91" s="3">
        <v>2</v>
      </c>
      <c r="D91" s="2">
        <f t="shared" si="29"/>
        <v>43</v>
      </c>
      <c r="E91" s="2">
        <f t="shared" si="30"/>
        <v>43</v>
      </c>
      <c r="F91" s="3"/>
      <c r="G91" s="3">
        <v>3</v>
      </c>
      <c r="H91" s="2">
        <f t="shared" ref="H91:H104" si="32">SUM(I91:L91)</f>
        <v>35</v>
      </c>
      <c r="I91" s="3"/>
      <c r="J91" s="3">
        <v>1</v>
      </c>
      <c r="K91" s="3">
        <v>34</v>
      </c>
      <c r="L91" s="3"/>
      <c r="M91" s="2">
        <f t="shared" si="31"/>
        <v>5</v>
      </c>
      <c r="N91" s="3">
        <v>4</v>
      </c>
      <c r="O91" s="3">
        <v>1</v>
      </c>
      <c r="P91" s="3"/>
      <c r="Q91" s="4">
        <f t="shared" si="26"/>
        <v>81.395348837209298</v>
      </c>
      <c r="R91" s="4">
        <f t="shared" si="27"/>
        <v>2.3255813953488373</v>
      </c>
      <c r="S91" s="45"/>
    </row>
    <row r="92" spans="1:19" ht="24" x14ac:dyDescent="0.25">
      <c r="A92" s="14" t="s">
        <v>75</v>
      </c>
      <c r="B92" s="2">
        <f t="shared" si="28"/>
        <v>60</v>
      </c>
      <c r="C92" s="3"/>
      <c r="D92" s="2">
        <f t="shared" si="29"/>
        <v>60</v>
      </c>
      <c r="E92" s="2">
        <f t="shared" si="30"/>
        <v>60</v>
      </c>
      <c r="F92" s="3"/>
      <c r="G92" s="3"/>
      <c r="H92" s="2">
        <f t="shared" si="32"/>
        <v>59</v>
      </c>
      <c r="I92" s="3">
        <v>1</v>
      </c>
      <c r="J92" s="3">
        <v>7</v>
      </c>
      <c r="K92" s="3">
        <v>41</v>
      </c>
      <c r="L92" s="3">
        <v>10</v>
      </c>
      <c r="M92" s="2">
        <f t="shared" si="31"/>
        <v>1</v>
      </c>
      <c r="N92" s="3"/>
      <c r="O92" s="3"/>
      <c r="P92" s="3">
        <v>1</v>
      </c>
      <c r="Q92" s="4">
        <f t="shared" si="26"/>
        <v>98.333333333333329</v>
      </c>
      <c r="R92" s="4">
        <f t="shared" si="27"/>
        <v>13.333333333333334</v>
      </c>
      <c r="S92" s="45"/>
    </row>
    <row r="93" spans="1:19" x14ac:dyDescent="0.25">
      <c r="A93" s="14" t="s">
        <v>25</v>
      </c>
      <c r="B93" s="2">
        <f t="shared" si="28"/>
        <v>20</v>
      </c>
      <c r="C93" s="3"/>
      <c r="D93" s="2">
        <f t="shared" si="29"/>
        <v>20</v>
      </c>
      <c r="E93" s="2">
        <f t="shared" si="30"/>
        <v>20</v>
      </c>
      <c r="F93" s="3"/>
      <c r="G93" s="3"/>
      <c r="H93" s="2">
        <f t="shared" si="32"/>
        <v>14</v>
      </c>
      <c r="I93" s="3"/>
      <c r="J93" s="3">
        <v>2</v>
      </c>
      <c r="K93" s="3">
        <v>2</v>
      </c>
      <c r="L93" s="3">
        <v>10</v>
      </c>
      <c r="M93" s="2">
        <f t="shared" si="31"/>
        <v>6</v>
      </c>
      <c r="N93" s="3"/>
      <c r="O93" s="3"/>
      <c r="P93" s="3">
        <v>6</v>
      </c>
      <c r="Q93" s="4">
        <f t="shared" si="26"/>
        <v>70</v>
      </c>
      <c r="R93" s="4">
        <f t="shared" si="27"/>
        <v>10</v>
      </c>
      <c r="S93" s="45"/>
    </row>
    <row r="94" spans="1:19" x14ac:dyDescent="0.25">
      <c r="A94" s="14" t="s">
        <v>50</v>
      </c>
      <c r="B94" s="2">
        <f t="shared" si="28"/>
        <v>42</v>
      </c>
      <c r="C94" s="3">
        <v>1</v>
      </c>
      <c r="D94" s="2">
        <f t="shared" si="29"/>
        <v>41</v>
      </c>
      <c r="E94" s="2">
        <f t="shared" si="30"/>
        <v>41</v>
      </c>
      <c r="F94" s="3"/>
      <c r="G94" s="3"/>
      <c r="H94" s="2">
        <f t="shared" si="32"/>
        <v>24</v>
      </c>
      <c r="I94" s="3">
        <v>1</v>
      </c>
      <c r="J94" s="3">
        <v>3</v>
      </c>
      <c r="K94" s="3">
        <v>7</v>
      </c>
      <c r="L94" s="3">
        <v>13</v>
      </c>
      <c r="M94" s="2">
        <f t="shared" si="31"/>
        <v>17</v>
      </c>
      <c r="N94" s="3">
        <v>13</v>
      </c>
      <c r="O94" s="3">
        <v>4</v>
      </c>
      <c r="P94" s="3"/>
      <c r="Q94" s="4">
        <f t="shared" si="26"/>
        <v>58.536585365853654</v>
      </c>
      <c r="R94" s="4">
        <f t="shared" si="27"/>
        <v>9.7560975609756095</v>
      </c>
      <c r="S94" s="45"/>
    </row>
    <row r="95" spans="1:19" x14ac:dyDescent="0.25">
      <c r="A95" s="14" t="s">
        <v>26</v>
      </c>
      <c r="B95" s="2">
        <f t="shared" si="28"/>
        <v>25</v>
      </c>
      <c r="C95" s="3"/>
      <c r="D95" s="2">
        <f t="shared" si="29"/>
        <v>25</v>
      </c>
      <c r="E95" s="2">
        <f t="shared" si="30"/>
        <v>25</v>
      </c>
      <c r="F95" s="3"/>
      <c r="G95" s="3"/>
      <c r="H95" s="2">
        <f t="shared" si="32"/>
        <v>18</v>
      </c>
      <c r="I95" s="3"/>
      <c r="J95" s="3"/>
      <c r="K95" s="3">
        <v>18</v>
      </c>
      <c r="L95" s="3"/>
      <c r="M95" s="2">
        <f t="shared" si="31"/>
        <v>7</v>
      </c>
      <c r="N95" s="3"/>
      <c r="O95" s="3">
        <v>1</v>
      </c>
      <c r="P95" s="3">
        <v>6</v>
      </c>
      <c r="Q95" s="4">
        <f t="shared" si="26"/>
        <v>72</v>
      </c>
      <c r="R95" s="4">
        <f t="shared" si="27"/>
        <v>0</v>
      </c>
      <c r="S95" s="45"/>
    </row>
    <row r="96" spans="1:19" ht="12.75" customHeight="1" x14ac:dyDescent="0.25">
      <c r="A96" s="14" t="s">
        <v>72</v>
      </c>
      <c r="B96" s="2">
        <f t="shared" si="28"/>
        <v>32</v>
      </c>
      <c r="C96" s="3"/>
      <c r="D96" s="2">
        <f t="shared" si="29"/>
        <v>32</v>
      </c>
      <c r="E96" s="2">
        <f t="shared" si="30"/>
        <v>32</v>
      </c>
      <c r="F96" s="3"/>
      <c r="G96" s="3"/>
      <c r="H96" s="2">
        <f t="shared" si="32"/>
        <v>29</v>
      </c>
      <c r="I96" s="3"/>
      <c r="J96" s="3">
        <v>5</v>
      </c>
      <c r="K96" s="3">
        <v>21</v>
      </c>
      <c r="L96" s="3">
        <v>3</v>
      </c>
      <c r="M96" s="2">
        <f t="shared" si="31"/>
        <v>3</v>
      </c>
      <c r="N96" s="3">
        <v>1</v>
      </c>
      <c r="O96" s="3"/>
      <c r="P96" s="3">
        <v>2</v>
      </c>
      <c r="Q96" s="4">
        <f>(H96/D96)*100</f>
        <v>90.625</v>
      </c>
      <c r="R96" s="4">
        <f>((J96+I96)/D96)*100</f>
        <v>15.625</v>
      </c>
      <c r="S96" s="45"/>
    </row>
    <row r="97" spans="1:19" x14ac:dyDescent="0.25">
      <c r="A97" s="14" t="s">
        <v>27</v>
      </c>
      <c r="B97" s="2">
        <f t="shared" si="28"/>
        <v>15</v>
      </c>
      <c r="C97" s="3"/>
      <c r="D97" s="2">
        <f t="shared" si="29"/>
        <v>15</v>
      </c>
      <c r="E97" s="2">
        <f t="shared" si="30"/>
        <v>15</v>
      </c>
      <c r="F97" s="3"/>
      <c r="G97" s="3">
        <v>1</v>
      </c>
      <c r="H97" s="2">
        <f t="shared" si="32"/>
        <v>14</v>
      </c>
      <c r="I97" s="3"/>
      <c r="J97" s="3"/>
      <c r="K97" s="3">
        <v>9</v>
      </c>
      <c r="L97" s="3">
        <v>5</v>
      </c>
      <c r="M97" s="2">
        <f t="shared" si="31"/>
        <v>0</v>
      </c>
      <c r="N97" s="3"/>
      <c r="O97" s="3"/>
      <c r="P97" s="3"/>
      <c r="Q97" s="4">
        <f t="shared" si="26"/>
        <v>93.333333333333329</v>
      </c>
      <c r="R97" s="4">
        <f t="shared" si="27"/>
        <v>0</v>
      </c>
      <c r="S97" s="45"/>
    </row>
    <row r="98" spans="1:19" ht="24" x14ac:dyDescent="0.25">
      <c r="A98" s="14" t="s">
        <v>73</v>
      </c>
      <c r="B98" s="2">
        <f t="shared" si="28"/>
        <v>14</v>
      </c>
      <c r="C98" s="3"/>
      <c r="D98" s="2">
        <f t="shared" si="29"/>
        <v>14</v>
      </c>
      <c r="E98" s="2">
        <f t="shared" si="30"/>
        <v>14</v>
      </c>
      <c r="F98" s="3"/>
      <c r="G98" s="3"/>
      <c r="H98" s="2">
        <f t="shared" si="32"/>
        <v>3</v>
      </c>
      <c r="I98" s="3"/>
      <c r="J98" s="3"/>
      <c r="K98" s="3">
        <v>3</v>
      </c>
      <c r="L98" s="3"/>
      <c r="M98" s="2">
        <f t="shared" si="31"/>
        <v>11</v>
      </c>
      <c r="N98" s="3">
        <v>9</v>
      </c>
      <c r="O98" s="3">
        <v>2</v>
      </c>
      <c r="P98" s="3"/>
      <c r="Q98" s="4">
        <f t="shared" si="26"/>
        <v>21.428571428571427</v>
      </c>
      <c r="R98" s="4">
        <f t="shared" si="27"/>
        <v>0</v>
      </c>
      <c r="S98" s="45"/>
    </row>
    <row r="99" spans="1:19" ht="15.75" customHeight="1" x14ac:dyDescent="0.25">
      <c r="A99" s="14" t="s">
        <v>30</v>
      </c>
      <c r="B99" s="2">
        <f t="shared" si="28"/>
        <v>47</v>
      </c>
      <c r="C99" s="3">
        <v>1</v>
      </c>
      <c r="D99" s="2">
        <f t="shared" si="29"/>
        <v>46</v>
      </c>
      <c r="E99" s="2">
        <f t="shared" si="30"/>
        <v>46</v>
      </c>
      <c r="F99" s="3"/>
      <c r="G99" s="3"/>
      <c r="H99" s="2">
        <f t="shared" si="32"/>
        <v>43</v>
      </c>
      <c r="I99" s="3">
        <v>2</v>
      </c>
      <c r="J99" s="3">
        <v>6</v>
      </c>
      <c r="K99" s="3">
        <v>14</v>
      </c>
      <c r="L99" s="3">
        <v>21</v>
      </c>
      <c r="M99" s="2">
        <f t="shared" si="31"/>
        <v>3</v>
      </c>
      <c r="N99" s="3"/>
      <c r="O99" s="3"/>
      <c r="P99" s="3">
        <v>3</v>
      </c>
      <c r="Q99" s="4">
        <f t="shared" si="26"/>
        <v>93.478260869565219</v>
      </c>
      <c r="R99" s="4">
        <f t="shared" si="27"/>
        <v>17.391304347826086</v>
      </c>
      <c r="S99" s="45"/>
    </row>
    <row r="100" spans="1:19" ht="22.5" customHeight="1" x14ac:dyDescent="0.25">
      <c r="A100" s="14" t="s">
        <v>53</v>
      </c>
      <c r="B100" s="2">
        <f t="shared" si="28"/>
        <v>25</v>
      </c>
      <c r="C100" s="3"/>
      <c r="D100" s="2">
        <f t="shared" si="29"/>
        <v>25</v>
      </c>
      <c r="E100" s="2">
        <f t="shared" si="30"/>
        <v>25</v>
      </c>
      <c r="F100" s="3"/>
      <c r="G100" s="3"/>
      <c r="H100" s="2">
        <f t="shared" si="32"/>
        <v>11</v>
      </c>
      <c r="I100" s="3"/>
      <c r="J100" s="3"/>
      <c r="K100" s="3">
        <v>8</v>
      </c>
      <c r="L100" s="3">
        <v>3</v>
      </c>
      <c r="M100" s="2">
        <f t="shared" si="31"/>
        <v>14</v>
      </c>
      <c r="N100" s="3">
        <v>1</v>
      </c>
      <c r="O100" s="3"/>
      <c r="P100" s="3">
        <v>13</v>
      </c>
      <c r="Q100" s="4">
        <f t="shared" si="26"/>
        <v>44</v>
      </c>
      <c r="R100" s="4">
        <f t="shared" si="27"/>
        <v>0</v>
      </c>
      <c r="S100" s="45"/>
    </row>
    <row r="101" spans="1:19" ht="24" x14ac:dyDescent="0.25">
      <c r="A101" s="14" t="s">
        <v>71</v>
      </c>
      <c r="B101" s="2">
        <f t="shared" si="28"/>
        <v>4</v>
      </c>
      <c r="C101" s="3"/>
      <c r="D101" s="2">
        <f t="shared" si="29"/>
        <v>4</v>
      </c>
      <c r="E101" s="2">
        <f t="shared" si="30"/>
        <v>4</v>
      </c>
      <c r="F101" s="3"/>
      <c r="G101" s="3"/>
      <c r="H101" s="2">
        <f t="shared" si="32"/>
        <v>4</v>
      </c>
      <c r="I101" s="3"/>
      <c r="J101" s="3">
        <v>1</v>
      </c>
      <c r="K101" s="3">
        <v>3</v>
      </c>
      <c r="L101" s="3"/>
      <c r="M101" s="2">
        <f t="shared" si="31"/>
        <v>0</v>
      </c>
      <c r="N101" s="3"/>
      <c r="O101" s="3"/>
      <c r="P101" s="3"/>
      <c r="Q101" s="4">
        <f t="shared" si="26"/>
        <v>100</v>
      </c>
      <c r="R101" s="4">
        <f t="shared" si="27"/>
        <v>25</v>
      </c>
      <c r="S101" s="45"/>
    </row>
    <row r="102" spans="1:19" ht="13.5" customHeight="1" x14ac:dyDescent="0.25">
      <c r="A102" s="14" t="s">
        <v>33</v>
      </c>
      <c r="B102" s="2">
        <f t="shared" si="28"/>
        <v>32</v>
      </c>
      <c r="C102" s="3"/>
      <c r="D102" s="2">
        <f t="shared" si="29"/>
        <v>32</v>
      </c>
      <c r="E102" s="2">
        <f t="shared" si="30"/>
        <v>32</v>
      </c>
      <c r="F102" s="3"/>
      <c r="G102" s="3">
        <v>4</v>
      </c>
      <c r="H102" s="2">
        <f t="shared" si="32"/>
        <v>19</v>
      </c>
      <c r="I102" s="3"/>
      <c r="J102" s="3">
        <v>2</v>
      </c>
      <c r="K102" s="3">
        <v>16</v>
      </c>
      <c r="L102" s="3">
        <v>1</v>
      </c>
      <c r="M102" s="2">
        <f t="shared" si="31"/>
        <v>9</v>
      </c>
      <c r="N102" s="3">
        <v>7</v>
      </c>
      <c r="O102" s="98">
        <v>2</v>
      </c>
      <c r="P102" s="3"/>
      <c r="Q102" s="4">
        <f t="shared" si="26"/>
        <v>59.375</v>
      </c>
      <c r="R102" s="4">
        <f t="shared" si="27"/>
        <v>6.25</v>
      </c>
      <c r="S102" s="45"/>
    </row>
    <row r="103" spans="1:19" x14ac:dyDescent="0.25">
      <c r="A103" s="14" t="s">
        <v>57</v>
      </c>
      <c r="B103" s="2">
        <f t="shared" si="28"/>
        <v>77</v>
      </c>
      <c r="C103" s="3">
        <v>2</v>
      </c>
      <c r="D103" s="2">
        <f t="shared" si="29"/>
        <v>75</v>
      </c>
      <c r="E103" s="2">
        <f t="shared" si="30"/>
        <v>75</v>
      </c>
      <c r="F103" s="3"/>
      <c r="G103" s="3">
        <v>2</v>
      </c>
      <c r="H103" s="2">
        <f t="shared" si="32"/>
        <v>59</v>
      </c>
      <c r="I103" s="3">
        <v>2</v>
      </c>
      <c r="J103" s="3">
        <v>15</v>
      </c>
      <c r="K103" s="3">
        <v>30</v>
      </c>
      <c r="L103" s="3">
        <v>12</v>
      </c>
      <c r="M103" s="2">
        <f t="shared" si="31"/>
        <v>14</v>
      </c>
      <c r="N103" s="3">
        <v>9</v>
      </c>
      <c r="O103" s="98">
        <v>3</v>
      </c>
      <c r="P103" s="3">
        <v>2</v>
      </c>
      <c r="Q103" s="4">
        <f t="shared" si="26"/>
        <v>78.666666666666657</v>
      </c>
      <c r="R103" s="4">
        <f t="shared" si="27"/>
        <v>22.666666666666664</v>
      </c>
      <c r="S103" s="45"/>
    </row>
    <row r="104" spans="1:19" x14ac:dyDescent="0.25">
      <c r="A104" s="14" t="s">
        <v>56</v>
      </c>
      <c r="B104" s="2">
        <f t="shared" si="28"/>
        <v>37</v>
      </c>
      <c r="C104" s="3"/>
      <c r="D104" s="2">
        <f t="shared" si="29"/>
        <v>37</v>
      </c>
      <c r="E104" s="2">
        <f t="shared" si="30"/>
        <v>37</v>
      </c>
      <c r="F104" s="3"/>
      <c r="G104" s="3">
        <v>4</v>
      </c>
      <c r="H104" s="2">
        <f t="shared" si="32"/>
        <v>33</v>
      </c>
      <c r="I104" s="3">
        <v>3</v>
      </c>
      <c r="J104" s="3">
        <v>10</v>
      </c>
      <c r="K104" s="3">
        <v>20</v>
      </c>
      <c r="L104" s="3"/>
      <c r="M104" s="2">
        <f t="shared" si="31"/>
        <v>0</v>
      </c>
      <c r="N104" s="3"/>
      <c r="O104" s="3"/>
      <c r="P104" s="3"/>
      <c r="Q104" s="4">
        <f t="shared" si="26"/>
        <v>89.189189189189193</v>
      </c>
      <c r="R104" s="4">
        <f t="shared" si="27"/>
        <v>35.135135135135137</v>
      </c>
      <c r="S104" s="45"/>
    </row>
    <row r="105" spans="1:19" x14ac:dyDescent="0.25">
      <c r="A105" s="6" t="s">
        <v>35</v>
      </c>
      <c r="B105" s="7">
        <f t="shared" si="28"/>
        <v>584</v>
      </c>
      <c r="C105" s="8">
        <f>SUM(C89:C104)</f>
        <v>8</v>
      </c>
      <c r="D105" s="7">
        <f>E105+F105</f>
        <v>576</v>
      </c>
      <c r="E105" s="7">
        <f>G105+H105+M105</f>
        <v>574</v>
      </c>
      <c r="F105" s="8">
        <f t="shared" ref="F105:G105" si="33">SUM(F89:F104)</f>
        <v>2</v>
      </c>
      <c r="G105" s="8">
        <f t="shared" si="33"/>
        <v>14</v>
      </c>
      <c r="H105" s="8">
        <f>I105+J105+K105+L105</f>
        <v>452</v>
      </c>
      <c r="I105" s="8">
        <f>SUM(I89:I104)</f>
        <v>9</v>
      </c>
      <c r="J105" s="8">
        <f>SUM(J89:J104)</f>
        <v>70</v>
      </c>
      <c r="K105" s="8">
        <f>SUM(K89:K104)</f>
        <v>294</v>
      </c>
      <c r="L105" s="8">
        <f>SUM(L89:L104)</f>
        <v>79</v>
      </c>
      <c r="M105" s="7">
        <f>N105+O105+P105</f>
        <v>108</v>
      </c>
      <c r="N105" s="8">
        <f>SUM(N89:N104)</f>
        <v>50</v>
      </c>
      <c r="O105" s="8">
        <f>SUM(O89:O104)</f>
        <v>13</v>
      </c>
      <c r="P105" s="8">
        <f>SUM(P89:P104)</f>
        <v>45</v>
      </c>
      <c r="Q105" s="9">
        <f t="shared" si="26"/>
        <v>78.472222222222214</v>
      </c>
      <c r="R105" s="9">
        <f t="shared" si="27"/>
        <v>13.715277777777779</v>
      </c>
      <c r="S105" s="45"/>
    </row>
    <row r="106" spans="1:19" x14ac:dyDescent="0.25">
      <c r="A106" s="6" t="s">
        <v>36</v>
      </c>
      <c r="B106" s="5"/>
      <c r="C106" s="5"/>
      <c r="D106" s="30">
        <f>(D105/B105)*100</f>
        <v>98.630136986301366</v>
      </c>
      <c r="E106" s="30">
        <f>(E105/D105)*100</f>
        <v>99.652777777777786</v>
      </c>
      <c r="F106" s="30">
        <f>(F105/D105)*100</f>
        <v>0.34722222222222221</v>
      </c>
      <c r="G106" s="30">
        <f>(G105/D105)*100</f>
        <v>2.4305555555555558</v>
      </c>
      <c r="H106" s="30">
        <f>(H105/D105)*100</f>
        <v>78.472222222222214</v>
      </c>
      <c r="I106" s="30">
        <f>(I105/D105)*100</f>
        <v>1.5625</v>
      </c>
      <c r="J106" s="30">
        <f>(J105/D105)*100</f>
        <v>12.152777777777777</v>
      </c>
      <c r="K106" s="30">
        <f>(K105/D105)*100</f>
        <v>51.041666666666664</v>
      </c>
      <c r="L106" s="30">
        <f>(L105/D105)*100</f>
        <v>13.715277777777779</v>
      </c>
      <c r="M106" s="30">
        <f>(M105/D105)*100</f>
        <v>18.75</v>
      </c>
      <c r="N106" s="30">
        <f>(N105/D105)*100</f>
        <v>8.6805555555555554</v>
      </c>
      <c r="O106" s="30">
        <f>(O105/D105)*100</f>
        <v>2.2569444444444442</v>
      </c>
      <c r="P106" s="30">
        <f>(P105/D105)*100</f>
        <v>7.8125</v>
      </c>
      <c r="Q106" s="15"/>
      <c r="R106" s="15"/>
      <c r="S106" s="45"/>
    </row>
    <row r="107" spans="1:19" s="11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5">
      <c r="A108" s="148" t="s">
        <v>62</v>
      </c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</row>
    <row r="109" spans="1:19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</row>
    <row r="110" spans="1:19" ht="9.75" customHeight="1" x14ac:dyDescent="0.25">
      <c r="A110" s="34"/>
      <c r="B110" s="154" t="s">
        <v>61</v>
      </c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</row>
    <row r="111" spans="1:19" ht="12" customHeight="1" x14ac:dyDescent="0.25">
      <c r="A111" s="158" t="s">
        <v>59</v>
      </c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</row>
    <row r="112" spans="1:19" x14ac:dyDescent="0.25">
      <c r="A112" s="38"/>
      <c r="B112" s="38"/>
      <c r="C112" s="154" t="s">
        <v>43</v>
      </c>
      <c r="D112" s="154"/>
      <c r="E112" s="44"/>
      <c r="F112" s="44"/>
      <c r="G112" s="148" t="s">
        <v>48</v>
      </c>
      <c r="H112" s="154"/>
      <c r="I112" s="154"/>
      <c r="J112" s="154"/>
      <c r="K112" s="154"/>
      <c r="L112" s="154"/>
      <c r="M112" s="38"/>
      <c r="N112" s="38"/>
      <c r="O112" s="153" t="s">
        <v>80</v>
      </c>
      <c r="P112" s="148"/>
      <c r="Q112" s="148"/>
      <c r="R112" s="148"/>
      <c r="S112" s="148"/>
    </row>
    <row r="113" spans="1:19" x14ac:dyDescent="0.25">
      <c r="A113" s="149" t="s">
        <v>2</v>
      </c>
      <c r="B113" s="149" t="s">
        <v>3</v>
      </c>
      <c r="C113" s="149" t="s">
        <v>4</v>
      </c>
      <c r="D113" s="149" t="s">
        <v>5</v>
      </c>
      <c r="E113" s="149" t="s">
        <v>6</v>
      </c>
      <c r="F113" s="156" t="s">
        <v>7</v>
      </c>
      <c r="G113" s="157" t="s">
        <v>8</v>
      </c>
      <c r="H113" s="149" t="s">
        <v>9</v>
      </c>
      <c r="I113" s="149"/>
      <c r="J113" s="149"/>
      <c r="K113" s="149"/>
      <c r="L113" s="149"/>
      <c r="M113" s="159" t="s">
        <v>10</v>
      </c>
      <c r="N113" s="160"/>
      <c r="O113" s="160"/>
      <c r="P113" s="161"/>
      <c r="Q113" s="149" t="s">
        <v>11</v>
      </c>
      <c r="R113" s="149" t="s">
        <v>12</v>
      </c>
      <c r="S113" s="151" t="s">
        <v>13</v>
      </c>
    </row>
    <row r="114" spans="1:19" ht="72" x14ac:dyDescent="0.25">
      <c r="A114" s="149"/>
      <c r="B114" s="150"/>
      <c r="C114" s="149"/>
      <c r="D114" s="149"/>
      <c r="E114" s="149"/>
      <c r="F114" s="156"/>
      <c r="G114" s="157"/>
      <c r="H114" s="32" t="s">
        <v>14</v>
      </c>
      <c r="I114" s="32" t="s">
        <v>15</v>
      </c>
      <c r="J114" s="32" t="s">
        <v>16</v>
      </c>
      <c r="K114" s="32" t="s">
        <v>17</v>
      </c>
      <c r="L114" s="32" t="s">
        <v>18</v>
      </c>
      <c r="M114" s="32" t="s">
        <v>19</v>
      </c>
      <c r="N114" s="32" t="s">
        <v>20</v>
      </c>
      <c r="O114" s="32" t="s">
        <v>21</v>
      </c>
      <c r="P114" s="32" t="s">
        <v>22</v>
      </c>
      <c r="Q114" s="149"/>
      <c r="R114" s="150"/>
      <c r="S114" s="152"/>
    </row>
    <row r="115" spans="1:19" x14ac:dyDescent="0.25">
      <c r="A115" s="32">
        <v>1</v>
      </c>
      <c r="B115" s="33">
        <v>2</v>
      </c>
      <c r="C115" s="32">
        <v>3</v>
      </c>
      <c r="D115" s="32">
        <v>4</v>
      </c>
      <c r="E115" s="32">
        <v>5</v>
      </c>
      <c r="F115" s="32">
        <v>6</v>
      </c>
      <c r="G115" s="32">
        <v>7</v>
      </c>
      <c r="H115" s="32">
        <v>8</v>
      </c>
      <c r="I115" s="32">
        <v>9</v>
      </c>
      <c r="J115" s="32">
        <v>10</v>
      </c>
      <c r="K115" s="32">
        <v>11</v>
      </c>
      <c r="L115" s="32">
        <v>12</v>
      </c>
      <c r="M115" s="32">
        <v>13</v>
      </c>
      <c r="N115" s="32">
        <v>14</v>
      </c>
      <c r="O115" s="32">
        <v>15</v>
      </c>
      <c r="P115" s="32">
        <v>16</v>
      </c>
      <c r="Q115" s="32">
        <v>17</v>
      </c>
      <c r="R115" s="33">
        <v>18</v>
      </c>
      <c r="S115" s="33">
        <v>19</v>
      </c>
    </row>
    <row r="116" spans="1:19" x14ac:dyDescent="0.25">
      <c r="A116" s="39" t="s">
        <v>23</v>
      </c>
      <c r="B116" s="2">
        <f>C116+D116</f>
        <v>45</v>
      </c>
      <c r="C116" s="12"/>
      <c r="D116" s="2">
        <f t="shared" ref="D116:D130" si="34">E116+F116</f>
        <v>45</v>
      </c>
      <c r="E116" s="2">
        <f>G116+H116+M116</f>
        <v>45</v>
      </c>
      <c r="F116" s="13"/>
      <c r="G116" s="13"/>
      <c r="H116" s="2">
        <f>SUM(I116:L116)</f>
        <v>45</v>
      </c>
      <c r="I116" s="13">
        <v>1</v>
      </c>
      <c r="J116" s="13"/>
      <c r="K116" s="13">
        <v>44</v>
      </c>
      <c r="L116" s="13"/>
      <c r="M116" s="2">
        <f>SUM(N116:P116)</f>
        <v>0</v>
      </c>
      <c r="N116" s="13"/>
      <c r="O116" s="13"/>
      <c r="P116" s="13"/>
      <c r="Q116" s="4">
        <f t="shared" ref="Q116:Q131" si="35">(H116/D116)*100</f>
        <v>100</v>
      </c>
      <c r="R116" s="4">
        <f t="shared" ref="R116:R131" si="36">((J116+I116)/D116)*100</f>
        <v>2.2222222222222223</v>
      </c>
      <c r="S116" s="45"/>
    </row>
    <row r="117" spans="1:19" x14ac:dyDescent="0.25">
      <c r="A117" s="14" t="s">
        <v>24</v>
      </c>
      <c r="B117" s="2">
        <f t="shared" ref="B117:B131" si="37">C117+D117</f>
        <v>44</v>
      </c>
      <c r="C117" s="3"/>
      <c r="D117" s="2">
        <f t="shared" si="34"/>
        <v>44</v>
      </c>
      <c r="E117" s="2">
        <f t="shared" ref="E117:E130" si="38">G117+H117+M117</f>
        <v>44</v>
      </c>
      <c r="F117" s="3"/>
      <c r="G117" s="3"/>
      <c r="H117" s="2">
        <f t="shared" ref="H117:H130" si="39">SUM(I117:L117)</f>
        <v>38</v>
      </c>
      <c r="I117" s="3"/>
      <c r="J117" s="3">
        <v>6</v>
      </c>
      <c r="K117" s="3">
        <v>28</v>
      </c>
      <c r="L117" s="3">
        <v>4</v>
      </c>
      <c r="M117" s="2">
        <f t="shared" ref="M117:M130" si="40">SUM(N117:P117)</f>
        <v>6</v>
      </c>
      <c r="N117" s="3">
        <v>1</v>
      </c>
      <c r="O117" s="3"/>
      <c r="P117" s="3">
        <v>5</v>
      </c>
      <c r="Q117" s="4">
        <f t="shared" si="35"/>
        <v>86.36363636363636</v>
      </c>
      <c r="R117" s="4">
        <f t="shared" si="36"/>
        <v>13.636363636363635</v>
      </c>
      <c r="S117" s="45"/>
    </row>
    <row r="118" spans="1:19" ht="14.25" customHeight="1" x14ac:dyDescent="0.25">
      <c r="A118" s="14" t="s">
        <v>51</v>
      </c>
      <c r="B118" s="2">
        <f t="shared" si="37"/>
        <v>39</v>
      </c>
      <c r="C118" s="3"/>
      <c r="D118" s="2">
        <f t="shared" si="34"/>
        <v>39</v>
      </c>
      <c r="E118" s="2">
        <f t="shared" si="38"/>
        <v>39</v>
      </c>
      <c r="F118" s="3"/>
      <c r="G118" s="3">
        <v>2</v>
      </c>
      <c r="H118" s="2">
        <f t="shared" si="39"/>
        <v>35</v>
      </c>
      <c r="I118" s="3"/>
      <c r="J118" s="3">
        <v>1</v>
      </c>
      <c r="K118" s="3">
        <v>34</v>
      </c>
      <c r="L118" s="3"/>
      <c r="M118" s="2">
        <f t="shared" si="40"/>
        <v>2</v>
      </c>
      <c r="N118" s="3">
        <v>1</v>
      </c>
      <c r="O118" s="3">
        <v>1</v>
      </c>
      <c r="P118" s="3"/>
      <c r="Q118" s="4">
        <f t="shared" si="35"/>
        <v>89.743589743589752</v>
      </c>
      <c r="R118" s="4">
        <f t="shared" si="36"/>
        <v>2.5641025641025639</v>
      </c>
      <c r="S118" s="45"/>
    </row>
    <row r="119" spans="1:19" ht="24" x14ac:dyDescent="0.25">
      <c r="A119" s="14" t="s">
        <v>75</v>
      </c>
      <c r="B119" s="2">
        <f t="shared" si="37"/>
        <v>59</v>
      </c>
      <c r="C119" s="3"/>
      <c r="D119" s="2">
        <f t="shared" si="34"/>
        <v>59</v>
      </c>
      <c r="E119" s="2">
        <f t="shared" si="38"/>
        <v>59</v>
      </c>
      <c r="F119" s="3"/>
      <c r="G119" s="3"/>
      <c r="H119" s="2">
        <f t="shared" si="39"/>
        <v>57</v>
      </c>
      <c r="I119" s="3">
        <v>7</v>
      </c>
      <c r="J119" s="3">
        <v>15</v>
      </c>
      <c r="K119" s="3">
        <v>33</v>
      </c>
      <c r="L119" s="3">
        <v>2</v>
      </c>
      <c r="M119" s="2">
        <f t="shared" si="40"/>
        <v>2</v>
      </c>
      <c r="N119" s="3"/>
      <c r="O119" s="3"/>
      <c r="P119" s="3">
        <v>2</v>
      </c>
      <c r="Q119" s="4">
        <f t="shared" si="35"/>
        <v>96.610169491525426</v>
      </c>
      <c r="R119" s="4">
        <f t="shared" si="36"/>
        <v>37.288135593220339</v>
      </c>
      <c r="S119" s="45"/>
    </row>
    <row r="120" spans="1:19" x14ac:dyDescent="0.25">
      <c r="A120" s="14" t="s">
        <v>25</v>
      </c>
      <c r="B120" s="2">
        <f t="shared" si="37"/>
        <v>21</v>
      </c>
      <c r="C120" s="3"/>
      <c r="D120" s="2">
        <f t="shared" si="34"/>
        <v>21</v>
      </c>
      <c r="E120" s="2">
        <f t="shared" si="38"/>
        <v>21</v>
      </c>
      <c r="F120" s="3"/>
      <c r="G120" s="3"/>
      <c r="H120" s="2">
        <f t="shared" si="39"/>
        <v>20</v>
      </c>
      <c r="I120" s="3"/>
      <c r="J120" s="3"/>
      <c r="K120" s="3">
        <v>10</v>
      </c>
      <c r="L120" s="3">
        <v>10</v>
      </c>
      <c r="M120" s="2">
        <f t="shared" si="40"/>
        <v>1</v>
      </c>
      <c r="N120" s="3"/>
      <c r="O120" s="3"/>
      <c r="P120" s="3">
        <v>1</v>
      </c>
      <c r="Q120" s="4">
        <f t="shared" si="35"/>
        <v>95.238095238095227</v>
      </c>
      <c r="R120" s="4">
        <f t="shared" si="36"/>
        <v>0</v>
      </c>
      <c r="S120" s="45"/>
    </row>
    <row r="121" spans="1:19" x14ac:dyDescent="0.25">
      <c r="A121" s="14" t="s">
        <v>50</v>
      </c>
      <c r="B121" s="2">
        <f t="shared" si="37"/>
        <v>27</v>
      </c>
      <c r="C121" s="3">
        <v>6</v>
      </c>
      <c r="D121" s="2">
        <f t="shared" si="34"/>
        <v>21</v>
      </c>
      <c r="E121" s="2">
        <f t="shared" si="38"/>
        <v>21</v>
      </c>
      <c r="F121" s="3"/>
      <c r="G121" s="3"/>
      <c r="H121" s="2">
        <f t="shared" si="39"/>
        <v>15</v>
      </c>
      <c r="I121" s="3">
        <v>1</v>
      </c>
      <c r="J121" s="3"/>
      <c r="K121" s="3">
        <v>14</v>
      </c>
      <c r="L121" s="3"/>
      <c r="M121" s="2">
        <f t="shared" si="40"/>
        <v>6</v>
      </c>
      <c r="N121" s="3">
        <v>6</v>
      </c>
      <c r="O121" s="3"/>
      <c r="P121" s="3"/>
      <c r="Q121" s="4">
        <f t="shared" si="35"/>
        <v>71.428571428571431</v>
      </c>
      <c r="R121" s="4">
        <f t="shared" si="36"/>
        <v>4.7619047619047619</v>
      </c>
      <c r="S121" s="45"/>
    </row>
    <row r="122" spans="1:19" x14ac:dyDescent="0.25">
      <c r="A122" s="14" t="s">
        <v>26</v>
      </c>
      <c r="B122" s="2">
        <f t="shared" si="37"/>
        <v>26</v>
      </c>
      <c r="C122" s="3"/>
      <c r="D122" s="2">
        <f t="shared" si="34"/>
        <v>26</v>
      </c>
      <c r="E122" s="2">
        <f t="shared" si="38"/>
        <v>26</v>
      </c>
      <c r="F122" s="3"/>
      <c r="G122" s="3"/>
      <c r="H122" s="2">
        <f t="shared" si="39"/>
        <v>22</v>
      </c>
      <c r="I122" s="3"/>
      <c r="J122" s="3"/>
      <c r="K122" s="3">
        <v>15</v>
      </c>
      <c r="L122" s="3">
        <v>7</v>
      </c>
      <c r="M122" s="2">
        <f t="shared" si="40"/>
        <v>4</v>
      </c>
      <c r="N122" s="3"/>
      <c r="O122" s="3"/>
      <c r="P122" s="3">
        <v>4</v>
      </c>
      <c r="Q122" s="4">
        <f t="shared" si="35"/>
        <v>84.615384615384613</v>
      </c>
      <c r="R122" s="4">
        <f t="shared" si="36"/>
        <v>0</v>
      </c>
      <c r="S122" s="45"/>
    </row>
    <row r="123" spans="1:19" ht="12.75" customHeight="1" x14ac:dyDescent="0.25">
      <c r="A123" s="14" t="s">
        <v>72</v>
      </c>
      <c r="B123" s="2">
        <f t="shared" si="37"/>
        <v>43</v>
      </c>
      <c r="C123" s="3"/>
      <c r="D123" s="2">
        <f t="shared" si="34"/>
        <v>43</v>
      </c>
      <c r="E123" s="2">
        <f t="shared" si="38"/>
        <v>43</v>
      </c>
      <c r="F123" s="3"/>
      <c r="G123" s="3"/>
      <c r="H123" s="2">
        <f t="shared" si="39"/>
        <v>36</v>
      </c>
      <c r="I123" s="3"/>
      <c r="J123" s="3">
        <v>2</v>
      </c>
      <c r="K123" s="3">
        <v>31</v>
      </c>
      <c r="L123" s="3">
        <v>3</v>
      </c>
      <c r="M123" s="2">
        <f t="shared" si="40"/>
        <v>7</v>
      </c>
      <c r="N123" s="3">
        <v>5</v>
      </c>
      <c r="O123" s="3"/>
      <c r="P123" s="3">
        <v>2</v>
      </c>
      <c r="Q123" s="4">
        <f>(H123/D123)*100</f>
        <v>83.720930232558146</v>
      </c>
      <c r="R123" s="4">
        <f>((J123+I123)/D123)*100</f>
        <v>4.6511627906976747</v>
      </c>
      <c r="S123" s="45"/>
    </row>
    <row r="124" spans="1:19" x14ac:dyDescent="0.25">
      <c r="A124" s="14" t="s">
        <v>27</v>
      </c>
      <c r="B124" s="2">
        <f t="shared" si="37"/>
        <v>15</v>
      </c>
      <c r="C124" s="3"/>
      <c r="D124" s="2">
        <f t="shared" si="34"/>
        <v>15</v>
      </c>
      <c r="E124" s="2">
        <f t="shared" si="38"/>
        <v>15</v>
      </c>
      <c r="F124" s="3"/>
      <c r="G124" s="3">
        <v>3</v>
      </c>
      <c r="H124" s="2">
        <f t="shared" si="39"/>
        <v>12</v>
      </c>
      <c r="I124" s="3">
        <v>1</v>
      </c>
      <c r="J124" s="3">
        <v>1</v>
      </c>
      <c r="K124" s="3">
        <v>4</v>
      </c>
      <c r="L124" s="3">
        <v>6</v>
      </c>
      <c r="M124" s="2">
        <f t="shared" si="40"/>
        <v>0</v>
      </c>
      <c r="N124" s="3"/>
      <c r="O124" s="3"/>
      <c r="P124" s="3"/>
      <c r="Q124" s="4">
        <f t="shared" si="35"/>
        <v>80</v>
      </c>
      <c r="R124" s="4">
        <f t="shared" si="36"/>
        <v>13.333333333333334</v>
      </c>
      <c r="S124" s="45"/>
    </row>
    <row r="125" spans="1:19" ht="24" x14ac:dyDescent="0.25">
      <c r="A125" s="14" t="s">
        <v>73</v>
      </c>
      <c r="B125" s="2">
        <f t="shared" si="37"/>
        <v>14</v>
      </c>
      <c r="C125" s="3"/>
      <c r="D125" s="2">
        <f t="shared" si="34"/>
        <v>14</v>
      </c>
      <c r="E125" s="2">
        <f t="shared" si="38"/>
        <v>14</v>
      </c>
      <c r="F125" s="3"/>
      <c r="G125" s="3"/>
      <c r="H125" s="2">
        <f t="shared" si="39"/>
        <v>9</v>
      </c>
      <c r="I125" s="3"/>
      <c r="J125" s="3"/>
      <c r="K125" s="3">
        <v>7</v>
      </c>
      <c r="L125" s="3">
        <v>2</v>
      </c>
      <c r="M125" s="2">
        <f t="shared" si="40"/>
        <v>5</v>
      </c>
      <c r="N125" s="3">
        <v>2</v>
      </c>
      <c r="O125" s="3">
        <v>2</v>
      </c>
      <c r="P125" s="3">
        <v>1</v>
      </c>
      <c r="Q125" s="4">
        <f t="shared" si="35"/>
        <v>64.285714285714292</v>
      </c>
      <c r="R125" s="4">
        <f t="shared" si="36"/>
        <v>0</v>
      </c>
      <c r="S125" s="45"/>
    </row>
    <row r="126" spans="1:19" ht="12" customHeight="1" x14ac:dyDescent="0.25">
      <c r="A126" s="14" t="s">
        <v>30</v>
      </c>
      <c r="B126" s="2">
        <f t="shared" si="37"/>
        <v>52</v>
      </c>
      <c r="C126" s="3"/>
      <c r="D126" s="2">
        <f t="shared" si="34"/>
        <v>52</v>
      </c>
      <c r="E126" s="2">
        <f t="shared" si="38"/>
        <v>52</v>
      </c>
      <c r="F126" s="3"/>
      <c r="G126" s="3"/>
      <c r="H126" s="2">
        <f t="shared" si="39"/>
        <v>52</v>
      </c>
      <c r="I126" s="3">
        <v>4</v>
      </c>
      <c r="J126" s="3">
        <v>5</v>
      </c>
      <c r="K126" s="3">
        <v>23</v>
      </c>
      <c r="L126" s="3">
        <v>20</v>
      </c>
      <c r="M126" s="2">
        <f t="shared" si="40"/>
        <v>0</v>
      </c>
      <c r="N126" s="3"/>
      <c r="O126" s="3"/>
      <c r="P126" s="3"/>
      <c r="Q126" s="4">
        <f t="shared" si="35"/>
        <v>100</v>
      </c>
      <c r="R126" s="4">
        <f t="shared" si="36"/>
        <v>17.307692307692307</v>
      </c>
      <c r="S126" s="45"/>
    </row>
    <row r="127" spans="1:19" ht="24" customHeight="1" x14ac:dyDescent="0.25">
      <c r="A127" s="14" t="s">
        <v>53</v>
      </c>
      <c r="B127" s="2">
        <f t="shared" si="37"/>
        <v>41</v>
      </c>
      <c r="C127" s="3"/>
      <c r="D127" s="2">
        <f t="shared" si="34"/>
        <v>41</v>
      </c>
      <c r="E127" s="2">
        <f t="shared" si="38"/>
        <v>41</v>
      </c>
      <c r="F127" s="3"/>
      <c r="G127" s="3"/>
      <c r="H127" s="2">
        <f t="shared" si="39"/>
        <v>31</v>
      </c>
      <c r="I127" s="3"/>
      <c r="J127" s="3">
        <v>2</v>
      </c>
      <c r="K127" s="3">
        <v>15</v>
      </c>
      <c r="L127" s="3">
        <v>14</v>
      </c>
      <c r="M127" s="2">
        <f t="shared" si="40"/>
        <v>10</v>
      </c>
      <c r="N127" s="3">
        <v>4</v>
      </c>
      <c r="O127" s="3">
        <v>4</v>
      </c>
      <c r="P127" s="3">
        <v>2</v>
      </c>
      <c r="Q127" s="4">
        <f t="shared" si="35"/>
        <v>75.609756097560975</v>
      </c>
      <c r="R127" s="4">
        <f t="shared" si="36"/>
        <v>4.8780487804878048</v>
      </c>
      <c r="S127" s="45"/>
    </row>
    <row r="128" spans="1:19" ht="24" x14ac:dyDescent="0.25">
      <c r="A128" s="14" t="s">
        <v>71</v>
      </c>
      <c r="B128" s="2">
        <f t="shared" si="37"/>
        <v>13</v>
      </c>
      <c r="C128" s="3"/>
      <c r="D128" s="2">
        <f t="shared" si="34"/>
        <v>13</v>
      </c>
      <c r="E128" s="2">
        <f t="shared" si="38"/>
        <v>13</v>
      </c>
      <c r="F128" s="3"/>
      <c r="G128" s="3"/>
      <c r="H128" s="2">
        <f t="shared" si="39"/>
        <v>12</v>
      </c>
      <c r="I128" s="3"/>
      <c r="J128" s="3">
        <v>4</v>
      </c>
      <c r="K128" s="3">
        <v>8</v>
      </c>
      <c r="L128" s="3"/>
      <c r="M128" s="2">
        <f t="shared" si="40"/>
        <v>1</v>
      </c>
      <c r="N128" s="3">
        <v>1</v>
      </c>
      <c r="O128" s="3"/>
      <c r="P128" s="3"/>
      <c r="Q128" s="4">
        <f t="shared" si="35"/>
        <v>92.307692307692307</v>
      </c>
      <c r="R128" s="4">
        <f t="shared" si="36"/>
        <v>30.76923076923077</v>
      </c>
      <c r="S128" s="45"/>
    </row>
    <row r="129" spans="1:19" ht="14.25" customHeight="1" x14ac:dyDescent="0.25">
      <c r="A129" s="14" t="s">
        <v>33</v>
      </c>
      <c r="B129" s="2">
        <f t="shared" si="37"/>
        <v>36</v>
      </c>
      <c r="C129" s="3"/>
      <c r="D129" s="2">
        <f t="shared" si="34"/>
        <v>36</v>
      </c>
      <c r="E129" s="2">
        <f t="shared" si="38"/>
        <v>36</v>
      </c>
      <c r="F129" s="3"/>
      <c r="G129" s="3">
        <v>8</v>
      </c>
      <c r="H129" s="2">
        <f t="shared" si="39"/>
        <v>22</v>
      </c>
      <c r="I129" s="3">
        <v>2</v>
      </c>
      <c r="J129" s="3">
        <v>2</v>
      </c>
      <c r="K129" s="3">
        <v>12</v>
      </c>
      <c r="L129" s="3">
        <v>6</v>
      </c>
      <c r="M129" s="2">
        <f t="shared" si="40"/>
        <v>6</v>
      </c>
      <c r="N129" s="3">
        <v>5</v>
      </c>
      <c r="O129" s="98">
        <v>1</v>
      </c>
      <c r="P129" s="3"/>
      <c r="Q129" s="4">
        <f t="shared" si="35"/>
        <v>61.111111111111114</v>
      </c>
      <c r="R129" s="4">
        <f t="shared" si="36"/>
        <v>11.111111111111111</v>
      </c>
      <c r="S129" s="45"/>
    </row>
    <row r="130" spans="1:19" x14ac:dyDescent="0.25">
      <c r="A130" s="14" t="s">
        <v>57</v>
      </c>
      <c r="B130" s="2">
        <f t="shared" si="37"/>
        <v>110</v>
      </c>
      <c r="C130" s="3">
        <v>6</v>
      </c>
      <c r="D130" s="2">
        <f t="shared" si="34"/>
        <v>104</v>
      </c>
      <c r="E130" s="2">
        <f t="shared" si="38"/>
        <v>103</v>
      </c>
      <c r="F130" s="3">
        <v>1</v>
      </c>
      <c r="G130" s="3"/>
      <c r="H130" s="2">
        <f t="shared" si="39"/>
        <v>101</v>
      </c>
      <c r="I130" s="3">
        <v>3</v>
      </c>
      <c r="J130" s="3">
        <v>10</v>
      </c>
      <c r="K130" s="3">
        <v>63</v>
      </c>
      <c r="L130" s="3">
        <v>25</v>
      </c>
      <c r="M130" s="2">
        <f t="shared" si="40"/>
        <v>2</v>
      </c>
      <c r="N130" s="3"/>
      <c r="O130" s="3"/>
      <c r="P130" s="3">
        <v>2</v>
      </c>
      <c r="Q130" s="4">
        <f t="shared" si="35"/>
        <v>97.115384615384613</v>
      </c>
      <c r="R130" s="4">
        <f t="shared" si="36"/>
        <v>12.5</v>
      </c>
      <c r="S130" s="45"/>
    </row>
    <row r="131" spans="1:19" x14ac:dyDescent="0.25">
      <c r="A131" s="6" t="s">
        <v>35</v>
      </c>
      <c r="B131" s="7">
        <f t="shared" si="37"/>
        <v>585</v>
      </c>
      <c r="C131" s="8">
        <f t="shared" ref="C131:O131" si="41">SUM(C117:C130)</f>
        <v>12</v>
      </c>
      <c r="D131" s="8">
        <f>E131+F131</f>
        <v>573</v>
      </c>
      <c r="E131" s="8">
        <f>G131+H131+M131</f>
        <v>572</v>
      </c>
      <c r="F131" s="8">
        <f t="shared" si="41"/>
        <v>1</v>
      </c>
      <c r="G131" s="8">
        <f t="shared" si="41"/>
        <v>13</v>
      </c>
      <c r="H131" s="8">
        <f>I131+J131+K131+L131</f>
        <v>507</v>
      </c>
      <c r="I131" s="8">
        <f>SUM(I116:I130)</f>
        <v>19</v>
      </c>
      <c r="J131" s="8">
        <f>SUM(J117:J130)</f>
        <v>48</v>
      </c>
      <c r="K131" s="8">
        <f>SUM(K116:K130)</f>
        <v>341</v>
      </c>
      <c r="L131" s="8">
        <f>SUM(L117:L130)</f>
        <v>99</v>
      </c>
      <c r="M131" s="8">
        <f>N131+O131+P131</f>
        <v>52</v>
      </c>
      <c r="N131" s="8">
        <f t="shared" si="41"/>
        <v>25</v>
      </c>
      <c r="O131" s="8">
        <f t="shared" si="41"/>
        <v>8</v>
      </c>
      <c r="P131" s="8">
        <f>SUM(P116:P130)</f>
        <v>19</v>
      </c>
      <c r="Q131" s="9">
        <f t="shared" si="35"/>
        <v>88.481675392670155</v>
      </c>
      <c r="R131" s="9">
        <f t="shared" si="36"/>
        <v>11.69284467713787</v>
      </c>
      <c r="S131" s="45"/>
    </row>
    <row r="132" spans="1:19" ht="15.75" customHeight="1" x14ac:dyDescent="0.25">
      <c r="A132" s="6" t="s">
        <v>36</v>
      </c>
      <c r="B132" s="5"/>
      <c r="C132" s="5"/>
      <c r="D132" s="30">
        <f>(D131/B131)*100</f>
        <v>97.948717948717942</v>
      </c>
      <c r="E132" s="30">
        <f>(E131/D131)*100</f>
        <v>99.825479930191975</v>
      </c>
      <c r="F132" s="30">
        <f>(F131/D131)*100</f>
        <v>0.17452006980802792</v>
      </c>
      <c r="G132" s="30">
        <f>(G131/D131)*100</f>
        <v>2.2687609075043627</v>
      </c>
      <c r="H132" s="30">
        <f>(H131/D131)*100</f>
        <v>88.481675392670155</v>
      </c>
      <c r="I132" s="30">
        <f>(I131/D131)*100</f>
        <v>3.3158813263525309</v>
      </c>
      <c r="J132" s="30">
        <f>(J131/D131)*100</f>
        <v>8.3769633507853403</v>
      </c>
      <c r="K132" s="30">
        <f>(K131/D131)*100</f>
        <v>59.511343804537518</v>
      </c>
      <c r="L132" s="30">
        <f>(L131/D131)*100</f>
        <v>17.277486910994764</v>
      </c>
      <c r="M132" s="30">
        <f>(M131/D131)*100</f>
        <v>9.0750436300174506</v>
      </c>
      <c r="N132" s="30">
        <f>(N131/D131)*100</f>
        <v>4.3630017452006982</v>
      </c>
      <c r="O132" s="30">
        <f>(O131/D131)*100</f>
        <v>1.3961605584642234</v>
      </c>
      <c r="P132" s="30">
        <f>(P131/D131)*100</f>
        <v>3.3158813263525309</v>
      </c>
      <c r="Q132" s="15"/>
      <c r="R132" s="15"/>
      <c r="S132" s="45"/>
    </row>
    <row r="133" spans="1:19" s="11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5">
      <c r="A134" s="148" t="s">
        <v>62</v>
      </c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</row>
    <row r="135" spans="1:19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</row>
    <row r="136" spans="1:19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</row>
    <row r="137" spans="1:19" x14ac:dyDescent="0.25">
      <c r="A137" s="34"/>
      <c r="B137" s="154" t="s">
        <v>61</v>
      </c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</row>
    <row r="138" spans="1:19" ht="15" customHeight="1" x14ac:dyDescent="0.25">
      <c r="A138" s="158" t="s">
        <v>68</v>
      </c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</row>
    <row r="139" spans="1:19" x14ac:dyDescent="0.25">
      <c r="A139" s="38"/>
      <c r="B139" s="38"/>
      <c r="C139" s="154" t="s">
        <v>45</v>
      </c>
      <c r="D139" s="154"/>
      <c r="E139" s="44"/>
      <c r="F139" s="44"/>
      <c r="G139" s="148" t="s">
        <v>49</v>
      </c>
      <c r="H139" s="154"/>
      <c r="I139" s="154"/>
      <c r="J139" s="154"/>
      <c r="K139" s="154"/>
      <c r="L139" s="154"/>
      <c r="M139" s="38"/>
      <c r="N139" s="38"/>
      <c r="O139" s="153" t="s">
        <v>81</v>
      </c>
      <c r="P139" s="148"/>
      <c r="Q139" s="148"/>
      <c r="R139" s="148"/>
      <c r="S139" s="148"/>
    </row>
    <row r="140" spans="1:19" x14ac:dyDescent="0.25">
      <c r="A140" s="149" t="s">
        <v>2</v>
      </c>
      <c r="B140" s="149" t="s">
        <v>3</v>
      </c>
      <c r="C140" s="149" t="s">
        <v>4</v>
      </c>
      <c r="D140" s="149" t="s">
        <v>5</v>
      </c>
      <c r="E140" s="149" t="s">
        <v>6</v>
      </c>
      <c r="F140" s="156" t="s">
        <v>7</v>
      </c>
      <c r="G140" s="157" t="s">
        <v>8</v>
      </c>
      <c r="H140" s="149" t="s">
        <v>9</v>
      </c>
      <c r="I140" s="149"/>
      <c r="J140" s="149"/>
      <c r="K140" s="149"/>
      <c r="L140" s="149"/>
      <c r="M140" s="159" t="s">
        <v>10</v>
      </c>
      <c r="N140" s="160"/>
      <c r="O140" s="160"/>
      <c r="P140" s="161"/>
      <c r="Q140" s="149" t="s">
        <v>11</v>
      </c>
      <c r="R140" s="149" t="s">
        <v>12</v>
      </c>
      <c r="S140" s="151" t="s">
        <v>13</v>
      </c>
    </row>
    <row r="141" spans="1:19" ht="72" customHeight="1" x14ac:dyDescent="0.25">
      <c r="A141" s="149"/>
      <c r="B141" s="150"/>
      <c r="C141" s="149"/>
      <c r="D141" s="149"/>
      <c r="E141" s="149"/>
      <c r="F141" s="156"/>
      <c r="G141" s="157"/>
      <c r="H141" s="32" t="s">
        <v>14</v>
      </c>
      <c r="I141" s="32" t="s">
        <v>15</v>
      </c>
      <c r="J141" s="32" t="s">
        <v>16</v>
      </c>
      <c r="K141" s="32" t="s">
        <v>17</v>
      </c>
      <c r="L141" s="32" t="s">
        <v>18</v>
      </c>
      <c r="M141" s="32" t="s">
        <v>19</v>
      </c>
      <c r="N141" s="32" t="s">
        <v>20</v>
      </c>
      <c r="O141" s="32" t="s">
        <v>21</v>
      </c>
      <c r="P141" s="32" t="s">
        <v>22</v>
      </c>
      <c r="Q141" s="149"/>
      <c r="R141" s="150"/>
      <c r="S141" s="152"/>
    </row>
    <row r="142" spans="1:19" x14ac:dyDescent="0.25">
      <c r="A142" s="32">
        <v>1</v>
      </c>
      <c r="B142" s="33">
        <v>2</v>
      </c>
      <c r="C142" s="32">
        <v>3</v>
      </c>
      <c r="D142" s="32">
        <v>4</v>
      </c>
      <c r="E142" s="32">
        <v>5</v>
      </c>
      <c r="F142" s="32">
        <v>6</v>
      </c>
      <c r="G142" s="32">
        <v>7</v>
      </c>
      <c r="H142" s="32">
        <v>8</v>
      </c>
      <c r="I142" s="32">
        <v>9</v>
      </c>
      <c r="J142" s="32">
        <v>10</v>
      </c>
      <c r="K142" s="32">
        <v>11</v>
      </c>
      <c r="L142" s="32">
        <v>12</v>
      </c>
      <c r="M142" s="32">
        <v>13</v>
      </c>
      <c r="N142" s="32">
        <v>14</v>
      </c>
      <c r="O142" s="32">
        <v>15</v>
      </c>
      <c r="P142" s="32">
        <v>16</v>
      </c>
      <c r="Q142" s="32">
        <v>17</v>
      </c>
      <c r="R142" s="33">
        <v>18</v>
      </c>
      <c r="S142" s="33">
        <v>19</v>
      </c>
    </row>
    <row r="143" spans="1:19" x14ac:dyDescent="0.25">
      <c r="A143" s="39" t="s">
        <v>23</v>
      </c>
      <c r="B143" s="2">
        <f>C143+D143</f>
        <v>49</v>
      </c>
      <c r="C143" s="12"/>
      <c r="D143" s="2">
        <f>E143+F143</f>
        <v>49</v>
      </c>
      <c r="E143" s="2">
        <f>G143+H143+M143</f>
        <v>49</v>
      </c>
      <c r="F143" s="13"/>
      <c r="G143" s="13"/>
      <c r="H143" s="2">
        <f>SUM(I143:L143)</f>
        <v>48</v>
      </c>
      <c r="I143" s="13"/>
      <c r="J143" s="13">
        <v>2</v>
      </c>
      <c r="K143" s="13">
        <v>46</v>
      </c>
      <c r="L143" s="13"/>
      <c r="M143" s="2">
        <f>N143+O143+P143</f>
        <v>1</v>
      </c>
      <c r="N143" s="13"/>
      <c r="O143" s="13">
        <v>1</v>
      </c>
      <c r="P143" s="13"/>
      <c r="Q143" s="4">
        <f t="shared" ref="Q143:Q153" si="42">(H143/D143)*100</f>
        <v>97.959183673469383</v>
      </c>
      <c r="R143" s="4">
        <f t="shared" ref="R143:R157" si="43">((J143+I143)/D143)*100</f>
        <v>4.0816326530612246</v>
      </c>
      <c r="S143" s="45"/>
    </row>
    <row r="144" spans="1:19" x14ac:dyDescent="0.25">
      <c r="A144" s="14" t="s">
        <v>24</v>
      </c>
      <c r="B144" s="2">
        <f t="shared" ref="B144:B157" si="44">C144+D144</f>
        <v>41</v>
      </c>
      <c r="C144" s="3"/>
      <c r="D144" s="2">
        <f t="shared" ref="D144:D156" si="45">E144+F144</f>
        <v>41</v>
      </c>
      <c r="E144" s="2">
        <f t="shared" ref="E144:E156" si="46">G144+H144+M144</f>
        <v>39</v>
      </c>
      <c r="F144" s="3">
        <v>2</v>
      </c>
      <c r="G144" s="3"/>
      <c r="H144" s="2">
        <f t="shared" ref="H144:H156" si="47">SUM(I144:L144)</f>
        <v>39</v>
      </c>
      <c r="I144" s="3">
        <v>1</v>
      </c>
      <c r="J144" s="3">
        <v>4</v>
      </c>
      <c r="K144" s="3">
        <v>32</v>
      </c>
      <c r="L144" s="3">
        <v>2</v>
      </c>
      <c r="M144" s="2">
        <f t="shared" ref="M144:M156" si="48">SUM(N144:P144)</f>
        <v>0</v>
      </c>
      <c r="N144" s="3"/>
      <c r="O144" s="3"/>
      <c r="P144" s="3"/>
      <c r="Q144" s="4">
        <f t="shared" si="42"/>
        <v>95.121951219512198</v>
      </c>
      <c r="R144" s="4">
        <f t="shared" si="43"/>
        <v>12.195121951219512</v>
      </c>
      <c r="S144" s="45"/>
    </row>
    <row r="145" spans="1:19" x14ac:dyDescent="0.25">
      <c r="A145" s="14" t="s">
        <v>51</v>
      </c>
      <c r="B145" s="2">
        <f t="shared" si="44"/>
        <v>47</v>
      </c>
      <c r="C145" s="3">
        <v>1</v>
      </c>
      <c r="D145" s="2">
        <f t="shared" si="45"/>
        <v>46</v>
      </c>
      <c r="E145" s="2">
        <f t="shared" si="46"/>
        <v>46</v>
      </c>
      <c r="F145" s="3"/>
      <c r="G145" s="3"/>
      <c r="H145" s="2">
        <f t="shared" si="47"/>
        <v>46</v>
      </c>
      <c r="I145" s="3"/>
      <c r="J145" s="3"/>
      <c r="K145" s="3">
        <v>46</v>
      </c>
      <c r="L145" s="3"/>
      <c r="M145" s="2">
        <f t="shared" si="48"/>
        <v>0</v>
      </c>
      <c r="N145" s="3"/>
      <c r="O145" s="3"/>
      <c r="P145" s="3"/>
      <c r="Q145" s="4">
        <f t="shared" si="42"/>
        <v>100</v>
      </c>
      <c r="R145" s="4">
        <f t="shared" si="43"/>
        <v>0</v>
      </c>
      <c r="S145" s="45"/>
    </row>
    <row r="146" spans="1:19" ht="24" x14ac:dyDescent="0.25">
      <c r="A146" s="14" t="s">
        <v>75</v>
      </c>
      <c r="B146" s="2">
        <f t="shared" si="44"/>
        <v>56</v>
      </c>
      <c r="C146" s="3"/>
      <c r="D146" s="2">
        <f t="shared" si="45"/>
        <v>56</v>
      </c>
      <c r="E146" s="2">
        <f t="shared" si="46"/>
        <v>56</v>
      </c>
      <c r="F146" s="3"/>
      <c r="G146" s="3"/>
      <c r="H146" s="2">
        <f t="shared" si="47"/>
        <v>55</v>
      </c>
      <c r="I146" s="3"/>
      <c r="J146" s="3">
        <v>11</v>
      </c>
      <c r="K146" s="3">
        <v>43</v>
      </c>
      <c r="L146" s="3">
        <v>1</v>
      </c>
      <c r="M146" s="2">
        <f t="shared" si="48"/>
        <v>1</v>
      </c>
      <c r="N146" s="3"/>
      <c r="O146" s="3"/>
      <c r="P146" s="3">
        <v>1</v>
      </c>
      <c r="Q146" s="4">
        <f t="shared" si="42"/>
        <v>98.214285714285708</v>
      </c>
      <c r="R146" s="4">
        <f t="shared" si="43"/>
        <v>19.642857142857142</v>
      </c>
      <c r="S146" s="45"/>
    </row>
    <row r="147" spans="1:19" x14ac:dyDescent="0.25">
      <c r="A147" s="14" t="s">
        <v>25</v>
      </c>
      <c r="B147" s="2">
        <f t="shared" si="44"/>
        <v>23</v>
      </c>
      <c r="C147" s="3"/>
      <c r="D147" s="2">
        <f t="shared" si="45"/>
        <v>23</v>
      </c>
      <c r="E147" s="2">
        <f t="shared" si="46"/>
        <v>23</v>
      </c>
      <c r="F147" s="3"/>
      <c r="G147" s="3"/>
      <c r="H147" s="2">
        <f t="shared" si="47"/>
        <v>20</v>
      </c>
      <c r="I147" s="3"/>
      <c r="J147" s="3">
        <v>2</v>
      </c>
      <c r="K147" s="3">
        <v>9</v>
      </c>
      <c r="L147" s="3">
        <v>9</v>
      </c>
      <c r="M147" s="2">
        <f t="shared" si="48"/>
        <v>3</v>
      </c>
      <c r="N147" s="3"/>
      <c r="O147" s="3"/>
      <c r="P147" s="3">
        <v>3</v>
      </c>
      <c r="Q147" s="4">
        <f t="shared" si="42"/>
        <v>86.956521739130437</v>
      </c>
      <c r="R147" s="4">
        <f t="shared" si="43"/>
        <v>8.695652173913043</v>
      </c>
      <c r="S147" s="45"/>
    </row>
    <row r="148" spans="1:19" x14ac:dyDescent="0.25">
      <c r="A148" s="14" t="s">
        <v>50</v>
      </c>
      <c r="B148" s="2">
        <f t="shared" si="44"/>
        <v>30</v>
      </c>
      <c r="C148" s="3">
        <v>1</v>
      </c>
      <c r="D148" s="2">
        <f t="shared" si="45"/>
        <v>29</v>
      </c>
      <c r="E148" s="2">
        <f t="shared" si="46"/>
        <v>29</v>
      </c>
      <c r="F148" s="3"/>
      <c r="G148" s="3"/>
      <c r="H148" s="2">
        <f t="shared" si="47"/>
        <v>29</v>
      </c>
      <c r="I148" s="3">
        <v>1</v>
      </c>
      <c r="J148" s="3">
        <v>8</v>
      </c>
      <c r="K148" s="3">
        <v>4</v>
      </c>
      <c r="L148" s="3">
        <v>16</v>
      </c>
      <c r="M148" s="2">
        <f t="shared" si="48"/>
        <v>0</v>
      </c>
      <c r="N148" s="3"/>
      <c r="O148" s="3"/>
      <c r="P148" s="3"/>
      <c r="Q148" s="4">
        <f t="shared" si="42"/>
        <v>100</v>
      </c>
      <c r="R148" s="4">
        <f t="shared" si="43"/>
        <v>31.03448275862069</v>
      </c>
      <c r="S148" s="45"/>
    </row>
    <row r="149" spans="1:19" ht="15" customHeight="1" x14ac:dyDescent="0.25">
      <c r="A149" s="14" t="s">
        <v>72</v>
      </c>
      <c r="B149" s="2">
        <f t="shared" si="44"/>
        <v>23</v>
      </c>
      <c r="C149" s="3"/>
      <c r="D149" s="2">
        <f t="shared" si="45"/>
        <v>23</v>
      </c>
      <c r="E149" s="2">
        <f t="shared" si="46"/>
        <v>23</v>
      </c>
      <c r="F149" s="3"/>
      <c r="G149" s="3"/>
      <c r="H149" s="2">
        <f t="shared" si="47"/>
        <v>23</v>
      </c>
      <c r="I149" s="3"/>
      <c r="J149" s="3"/>
      <c r="K149" s="3">
        <v>23</v>
      </c>
      <c r="L149" s="3"/>
      <c r="M149" s="2">
        <f t="shared" si="48"/>
        <v>0</v>
      </c>
      <c r="N149" s="3"/>
      <c r="O149" s="3"/>
      <c r="P149" s="3"/>
      <c r="Q149" s="4">
        <f t="shared" si="42"/>
        <v>100</v>
      </c>
      <c r="R149" s="4">
        <f t="shared" si="43"/>
        <v>0</v>
      </c>
      <c r="S149" s="45"/>
    </row>
    <row r="150" spans="1:19" x14ac:dyDescent="0.25">
      <c r="A150" s="14" t="s">
        <v>27</v>
      </c>
      <c r="B150" s="2">
        <f t="shared" si="44"/>
        <v>21</v>
      </c>
      <c r="C150" s="3"/>
      <c r="D150" s="2">
        <f t="shared" si="45"/>
        <v>21</v>
      </c>
      <c r="E150" s="2">
        <f t="shared" si="46"/>
        <v>21</v>
      </c>
      <c r="F150" s="3"/>
      <c r="G150" s="3"/>
      <c r="H150" s="2">
        <f t="shared" si="47"/>
        <v>21</v>
      </c>
      <c r="I150" s="3"/>
      <c r="J150" s="3"/>
      <c r="K150" s="3">
        <v>15</v>
      </c>
      <c r="L150" s="3">
        <v>6</v>
      </c>
      <c r="M150" s="2">
        <f t="shared" si="48"/>
        <v>0</v>
      </c>
      <c r="N150" s="3"/>
      <c r="O150" s="3"/>
      <c r="P150" s="3"/>
      <c r="Q150" s="4">
        <f t="shared" si="42"/>
        <v>100</v>
      </c>
      <c r="R150" s="4">
        <f t="shared" si="43"/>
        <v>0</v>
      </c>
      <c r="S150" s="45"/>
    </row>
    <row r="151" spans="1:19" ht="24" customHeight="1" x14ac:dyDescent="0.25">
      <c r="A151" s="14" t="s">
        <v>73</v>
      </c>
      <c r="B151" s="2">
        <f t="shared" si="44"/>
        <v>12</v>
      </c>
      <c r="C151" s="3"/>
      <c r="D151" s="2">
        <f t="shared" si="45"/>
        <v>12</v>
      </c>
      <c r="E151" s="2">
        <f t="shared" si="46"/>
        <v>12</v>
      </c>
      <c r="F151" s="3"/>
      <c r="G151" s="3"/>
      <c r="H151" s="2">
        <f t="shared" si="47"/>
        <v>12</v>
      </c>
      <c r="I151" s="3"/>
      <c r="J151" s="3"/>
      <c r="K151" s="3">
        <v>8</v>
      </c>
      <c r="L151" s="3">
        <v>4</v>
      </c>
      <c r="M151" s="2">
        <f t="shared" si="48"/>
        <v>0</v>
      </c>
      <c r="N151" s="3"/>
      <c r="O151" s="3"/>
      <c r="P151" s="3"/>
      <c r="Q151" s="4">
        <f t="shared" si="42"/>
        <v>100</v>
      </c>
      <c r="R151" s="4">
        <f t="shared" si="43"/>
        <v>0</v>
      </c>
      <c r="S151" s="45"/>
    </row>
    <row r="152" spans="1:19" x14ac:dyDescent="0.25">
      <c r="A152" s="14" t="s">
        <v>30</v>
      </c>
      <c r="B152" s="2">
        <f t="shared" si="44"/>
        <v>14</v>
      </c>
      <c r="C152" s="3"/>
      <c r="D152" s="2">
        <f t="shared" si="45"/>
        <v>14</v>
      </c>
      <c r="E152" s="2">
        <f t="shared" si="46"/>
        <v>14</v>
      </c>
      <c r="F152" s="3"/>
      <c r="G152" s="3"/>
      <c r="H152" s="2">
        <f t="shared" si="47"/>
        <v>14</v>
      </c>
      <c r="I152" s="3"/>
      <c r="J152" s="3">
        <v>4</v>
      </c>
      <c r="K152" s="3">
        <v>6</v>
      </c>
      <c r="L152" s="3">
        <v>4</v>
      </c>
      <c r="M152" s="2">
        <f t="shared" si="48"/>
        <v>0</v>
      </c>
      <c r="N152" s="3"/>
      <c r="O152" s="3"/>
      <c r="P152" s="3"/>
      <c r="Q152" s="4">
        <f t="shared" si="42"/>
        <v>100</v>
      </c>
      <c r="R152" s="4">
        <f t="shared" si="43"/>
        <v>28.571428571428569</v>
      </c>
      <c r="S152" s="45"/>
    </row>
    <row r="153" spans="1:19" ht="24" x14ac:dyDescent="0.25">
      <c r="A153" s="14" t="s">
        <v>53</v>
      </c>
      <c r="B153" s="2">
        <f t="shared" si="44"/>
        <v>14</v>
      </c>
      <c r="C153" s="3"/>
      <c r="D153" s="2">
        <f t="shared" si="45"/>
        <v>14</v>
      </c>
      <c r="E153" s="2">
        <f t="shared" si="46"/>
        <v>14</v>
      </c>
      <c r="F153" s="3"/>
      <c r="G153" s="3"/>
      <c r="H153" s="2">
        <f t="shared" si="47"/>
        <v>14</v>
      </c>
      <c r="I153" s="3"/>
      <c r="J153" s="3">
        <v>2</v>
      </c>
      <c r="K153" s="3">
        <v>10</v>
      </c>
      <c r="L153" s="3">
        <v>2</v>
      </c>
      <c r="M153" s="2">
        <f t="shared" si="48"/>
        <v>0</v>
      </c>
      <c r="N153" s="3"/>
      <c r="O153" s="3"/>
      <c r="P153" s="3"/>
      <c r="Q153" s="4">
        <f t="shared" si="42"/>
        <v>100</v>
      </c>
      <c r="R153" s="4">
        <f t="shared" si="43"/>
        <v>14.285714285714285</v>
      </c>
      <c r="S153" s="45"/>
    </row>
    <row r="154" spans="1:19" ht="24" x14ac:dyDescent="0.25">
      <c r="A154" s="14" t="s">
        <v>71</v>
      </c>
      <c r="B154" s="2">
        <f t="shared" ref="B154" si="49">C154+D154</f>
        <v>14</v>
      </c>
      <c r="C154" s="3"/>
      <c r="D154" s="2">
        <f t="shared" ref="D154" si="50">E154+F154</f>
        <v>14</v>
      </c>
      <c r="E154" s="2">
        <f t="shared" ref="E154" si="51">G154+H154+M154</f>
        <v>14</v>
      </c>
      <c r="F154" s="3"/>
      <c r="G154" s="3"/>
      <c r="H154" s="2">
        <f t="shared" ref="H154" si="52">SUM(I154:L154)</f>
        <v>13</v>
      </c>
      <c r="I154" s="3"/>
      <c r="J154" s="3">
        <v>5</v>
      </c>
      <c r="K154" s="3">
        <v>8</v>
      </c>
      <c r="L154" s="3"/>
      <c r="M154" s="2">
        <f t="shared" ref="M154" si="53">SUM(N154:P154)</f>
        <v>1</v>
      </c>
      <c r="N154" s="3"/>
      <c r="O154" s="3"/>
      <c r="P154" s="3">
        <v>1</v>
      </c>
      <c r="Q154" s="4">
        <f t="shared" ref="Q154" si="54">(H154/D154)*100</f>
        <v>92.857142857142861</v>
      </c>
      <c r="R154" s="4">
        <f t="shared" ref="R154" si="55">((J154+I154)/D154)*100</f>
        <v>35.714285714285715</v>
      </c>
      <c r="S154" s="45"/>
    </row>
    <row r="155" spans="1:19" x14ac:dyDescent="0.25">
      <c r="A155" s="14" t="s">
        <v>33</v>
      </c>
      <c r="B155" s="2">
        <f t="shared" si="44"/>
        <v>49</v>
      </c>
      <c r="C155" s="3"/>
      <c r="D155" s="2">
        <f t="shared" si="45"/>
        <v>49</v>
      </c>
      <c r="E155" s="2">
        <f t="shared" si="46"/>
        <v>49</v>
      </c>
      <c r="F155" s="3"/>
      <c r="G155" s="3"/>
      <c r="H155" s="2">
        <f t="shared" si="47"/>
        <v>47</v>
      </c>
      <c r="I155" s="3">
        <v>1</v>
      </c>
      <c r="J155" s="3">
        <v>9</v>
      </c>
      <c r="K155" s="3">
        <v>25</v>
      </c>
      <c r="L155" s="3">
        <v>12</v>
      </c>
      <c r="M155" s="2">
        <f t="shared" si="48"/>
        <v>2</v>
      </c>
      <c r="N155" s="3">
        <v>2</v>
      </c>
      <c r="O155" s="3"/>
      <c r="P155" s="3"/>
      <c r="Q155" s="4">
        <f>(H155/D155)*100</f>
        <v>95.918367346938766</v>
      </c>
      <c r="R155" s="4">
        <f t="shared" si="43"/>
        <v>20.408163265306122</v>
      </c>
      <c r="S155" s="45"/>
    </row>
    <row r="156" spans="1:19" x14ac:dyDescent="0.25">
      <c r="A156" s="14" t="s">
        <v>57</v>
      </c>
      <c r="B156" s="2">
        <f t="shared" si="44"/>
        <v>43</v>
      </c>
      <c r="C156" s="3">
        <v>3</v>
      </c>
      <c r="D156" s="2">
        <f t="shared" si="45"/>
        <v>40</v>
      </c>
      <c r="E156" s="2">
        <f t="shared" si="46"/>
        <v>40</v>
      </c>
      <c r="F156" s="3"/>
      <c r="G156" s="3"/>
      <c r="H156" s="2">
        <f t="shared" si="47"/>
        <v>40</v>
      </c>
      <c r="I156" s="3">
        <v>3</v>
      </c>
      <c r="J156" s="3">
        <v>3</v>
      </c>
      <c r="K156" s="3">
        <v>19</v>
      </c>
      <c r="L156" s="3">
        <v>15</v>
      </c>
      <c r="M156" s="2">
        <f t="shared" si="48"/>
        <v>0</v>
      </c>
      <c r="N156" s="3"/>
      <c r="O156" s="3"/>
      <c r="P156" s="3"/>
      <c r="Q156" s="4">
        <f t="shared" ref="Q156:Q157" si="56">(H156/D156)*100</f>
        <v>100</v>
      </c>
      <c r="R156" s="4">
        <f t="shared" si="43"/>
        <v>15</v>
      </c>
      <c r="S156" s="45"/>
    </row>
    <row r="157" spans="1:19" x14ac:dyDescent="0.25">
      <c r="A157" s="6" t="s">
        <v>35</v>
      </c>
      <c r="B157" s="7">
        <f t="shared" si="44"/>
        <v>436</v>
      </c>
      <c r="C157" s="8">
        <f t="shared" ref="C157:O157" si="57">SUM(C143:C156)</f>
        <v>5</v>
      </c>
      <c r="D157" s="8">
        <f>E157+F157</f>
        <v>431</v>
      </c>
      <c r="E157" s="8">
        <f>G157+H157+M157</f>
        <v>429</v>
      </c>
      <c r="F157" s="8">
        <f t="shared" si="57"/>
        <v>2</v>
      </c>
      <c r="G157" s="8">
        <f t="shared" si="57"/>
        <v>0</v>
      </c>
      <c r="H157" s="8">
        <f>I157+J157+K157+L157</f>
        <v>421</v>
      </c>
      <c r="I157" s="8">
        <f>SUM(I143:I156)</f>
        <v>6</v>
      </c>
      <c r="J157" s="8">
        <f>SUM(J143:J156)</f>
        <v>50</v>
      </c>
      <c r="K157" s="8">
        <f>SUM(K143:K156)</f>
        <v>294</v>
      </c>
      <c r="L157" s="8">
        <f>SUM(L143:L156)</f>
        <v>71</v>
      </c>
      <c r="M157" s="8">
        <f>N157+O157+P157</f>
        <v>8</v>
      </c>
      <c r="N157" s="8">
        <f t="shared" si="57"/>
        <v>2</v>
      </c>
      <c r="O157" s="8">
        <f t="shared" si="57"/>
        <v>1</v>
      </c>
      <c r="P157" s="8">
        <f>SUM(P143:P156)</f>
        <v>5</v>
      </c>
      <c r="Q157" s="9">
        <f t="shared" si="56"/>
        <v>97.679814385150806</v>
      </c>
      <c r="R157" s="9">
        <f t="shared" si="43"/>
        <v>12.993039443155451</v>
      </c>
      <c r="S157" s="45"/>
    </row>
    <row r="158" spans="1:19" x14ac:dyDescent="0.25">
      <c r="A158" s="6" t="s">
        <v>36</v>
      </c>
      <c r="B158" s="5"/>
      <c r="C158" s="5"/>
      <c r="D158" s="30">
        <f>(D157/B157)*100</f>
        <v>98.853211009174316</v>
      </c>
      <c r="E158" s="30">
        <f>(E157/D157)*100</f>
        <v>99.535962877030158</v>
      </c>
      <c r="F158" s="30">
        <f>(F157/D157)*100</f>
        <v>0.46403712296983757</v>
      </c>
      <c r="G158" s="30">
        <f>(G157/D157)*100</f>
        <v>0</v>
      </c>
      <c r="H158" s="30">
        <f>(H157/D157)*100</f>
        <v>97.679814385150806</v>
      </c>
      <c r="I158" s="30">
        <f>(I157/D157)*100</f>
        <v>1.3921113689095126</v>
      </c>
      <c r="J158" s="30">
        <f>(J157/D157)*100</f>
        <v>11.600928074245939</v>
      </c>
      <c r="K158" s="30">
        <f>(K157/D157)*100</f>
        <v>68.213457076566129</v>
      </c>
      <c r="L158" s="30">
        <f>(L157/D157)*100</f>
        <v>16.473317865429234</v>
      </c>
      <c r="M158" s="30">
        <f>(M157/D157)*100</f>
        <v>1.8561484918793503</v>
      </c>
      <c r="N158" s="30">
        <f>(N157/D157)*100</f>
        <v>0.46403712296983757</v>
      </c>
      <c r="O158" s="30">
        <f>(O157/D157)*100</f>
        <v>0.23201856148491878</v>
      </c>
      <c r="P158" s="30">
        <f>(P157/D157)*100</f>
        <v>1.160092807424594</v>
      </c>
      <c r="Q158" s="15"/>
      <c r="R158" s="15"/>
      <c r="S158" s="45"/>
    </row>
    <row r="159" spans="1:19" s="11" customForma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x14ac:dyDescent="0.25">
      <c r="A160" s="148" t="s">
        <v>62</v>
      </c>
      <c r="B160" s="148"/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</row>
    <row r="161" spans="1:19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</row>
    <row r="162" spans="1:19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</row>
    <row r="163" spans="1:19" x14ac:dyDescent="0.25">
      <c r="A163" s="37"/>
      <c r="B163" s="154" t="s">
        <v>61</v>
      </c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</row>
    <row r="164" spans="1:19" x14ac:dyDescent="0.25">
      <c r="A164" s="158" t="s">
        <v>68</v>
      </c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</row>
    <row r="165" spans="1:19" x14ac:dyDescent="0.25">
      <c r="A165" s="38"/>
      <c r="B165" s="38"/>
      <c r="C165" s="154" t="s">
        <v>84</v>
      </c>
      <c r="D165" s="154"/>
      <c r="E165" s="44"/>
      <c r="F165" s="44"/>
      <c r="G165" s="148" t="s">
        <v>49</v>
      </c>
      <c r="H165" s="154"/>
      <c r="I165" s="154"/>
      <c r="J165" s="154"/>
      <c r="K165" s="154"/>
      <c r="L165" s="154"/>
      <c r="M165" s="38"/>
      <c r="N165" s="38"/>
      <c r="O165" s="153" t="s">
        <v>81</v>
      </c>
      <c r="P165" s="148"/>
      <c r="Q165" s="148"/>
      <c r="R165" s="148"/>
      <c r="S165" s="148"/>
    </row>
    <row r="166" spans="1:19" x14ac:dyDescent="0.25">
      <c r="A166" s="149" t="s">
        <v>2</v>
      </c>
      <c r="B166" s="149" t="s">
        <v>3</v>
      </c>
      <c r="C166" s="149" t="s">
        <v>4</v>
      </c>
      <c r="D166" s="149" t="s">
        <v>5</v>
      </c>
      <c r="E166" s="149" t="s">
        <v>6</v>
      </c>
      <c r="F166" s="156" t="s">
        <v>7</v>
      </c>
      <c r="G166" s="157" t="s">
        <v>8</v>
      </c>
      <c r="H166" s="149" t="s">
        <v>9</v>
      </c>
      <c r="I166" s="149"/>
      <c r="J166" s="149"/>
      <c r="K166" s="149"/>
      <c r="L166" s="149"/>
      <c r="M166" s="159" t="s">
        <v>10</v>
      </c>
      <c r="N166" s="160"/>
      <c r="O166" s="160"/>
      <c r="P166" s="161"/>
      <c r="Q166" s="149" t="s">
        <v>11</v>
      </c>
      <c r="R166" s="149" t="s">
        <v>12</v>
      </c>
      <c r="S166" s="151" t="s">
        <v>13</v>
      </c>
    </row>
    <row r="167" spans="1:19" ht="72" x14ac:dyDescent="0.25">
      <c r="A167" s="149"/>
      <c r="B167" s="150"/>
      <c r="C167" s="149"/>
      <c r="D167" s="149"/>
      <c r="E167" s="149"/>
      <c r="F167" s="156"/>
      <c r="G167" s="157"/>
      <c r="H167" s="35" t="s">
        <v>14</v>
      </c>
      <c r="I167" s="35" t="s">
        <v>15</v>
      </c>
      <c r="J167" s="35" t="s">
        <v>16</v>
      </c>
      <c r="K167" s="35" t="s">
        <v>17</v>
      </c>
      <c r="L167" s="35" t="s">
        <v>18</v>
      </c>
      <c r="M167" s="35" t="s">
        <v>19</v>
      </c>
      <c r="N167" s="35" t="s">
        <v>20</v>
      </c>
      <c r="O167" s="35" t="s">
        <v>21</v>
      </c>
      <c r="P167" s="35" t="s">
        <v>22</v>
      </c>
      <c r="Q167" s="149"/>
      <c r="R167" s="150"/>
      <c r="S167" s="152"/>
    </row>
    <row r="168" spans="1:19" x14ac:dyDescent="0.25">
      <c r="A168" s="35">
        <v>1</v>
      </c>
      <c r="B168" s="36">
        <v>2</v>
      </c>
      <c r="C168" s="35">
        <v>3</v>
      </c>
      <c r="D168" s="35">
        <v>4</v>
      </c>
      <c r="E168" s="35">
        <v>5</v>
      </c>
      <c r="F168" s="35">
        <v>6</v>
      </c>
      <c r="G168" s="35">
        <v>7</v>
      </c>
      <c r="H168" s="35">
        <v>8</v>
      </c>
      <c r="I168" s="35">
        <v>9</v>
      </c>
      <c r="J168" s="35">
        <v>10</v>
      </c>
      <c r="K168" s="35">
        <v>11</v>
      </c>
      <c r="L168" s="35">
        <v>12</v>
      </c>
      <c r="M168" s="35">
        <v>13</v>
      </c>
      <c r="N168" s="35">
        <v>14</v>
      </c>
      <c r="O168" s="35">
        <v>15</v>
      </c>
      <c r="P168" s="35">
        <v>16</v>
      </c>
      <c r="Q168" s="35">
        <v>17</v>
      </c>
      <c r="R168" s="36">
        <v>18</v>
      </c>
      <c r="S168" s="36">
        <v>19</v>
      </c>
    </row>
    <row r="169" spans="1:19" x14ac:dyDescent="0.25">
      <c r="A169" s="39" t="s">
        <v>23</v>
      </c>
      <c r="B169" s="2">
        <f>C169+D169</f>
        <v>24</v>
      </c>
      <c r="C169" s="12"/>
      <c r="D169" s="2">
        <f>E169+F169</f>
        <v>24</v>
      </c>
      <c r="E169" s="2">
        <f>G169+H169+M169</f>
        <v>24</v>
      </c>
      <c r="F169" s="13"/>
      <c r="G169" s="13"/>
      <c r="H169" s="2">
        <f>SUM(I169:L169)</f>
        <v>23</v>
      </c>
      <c r="I169" s="13">
        <v>1</v>
      </c>
      <c r="J169" s="13">
        <v>5</v>
      </c>
      <c r="K169" s="13">
        <v>17</v>
      </c>
      <c r="L169" s="13"/>
      <c r="M169" s="2">
        <f>N169+O169+P169</f>
        <v>1</v>
      </c>
      <c r="N169" s="13"/>
      <c r="O169" s="13"/>
      <c r="P169" s="13">
        <v>1</v>
      </c>
      <c r="Q169" s="4">
        <f t="shared" ref="Q169:Q180" si="58">(H169/D169)*100</f>
        <v>95.833333333333343</v>
      </c>
      <c r="R169" s="4">
        <f t="shared" ref="R169:R182" si="59">((J169+I169)/D169)*100</f>
        <v>25</v>
      </c>
      <c r="S169" s="45"/>
    </row>
    <row r="170" spans="1:19" x14ac:dyDescent="0.25">
      <c r="A170" s="14" t="s">
        <v>24</v>
      </c>
      <c r="B170" s="2">
        <f t="shared" ref="B170:B182" si="60">C170+D170</f>
        <v>28</v>
      </c>
      <c r="C170" s="3"/>
      <c r="D170" s="2">
        <f t="shared" ref="D170:D181" si="61">E170+F170</f>
        <v>28</v>
      </c>
      <c r="E170" s="2">
        <f t="shared" ref="E170:E181" si="62">G170+H170+M170</f>
        <v>28</v>
      </c>
      <c r="F170" s="3"/>
      <c r="G170" s="3"/>
      <c r="H170" s="2">
        <f t="shared" ref="H170:H181" si="63">SUM(I170:L170)</f>
        <v>27</v>
      </c>
      <c r="I170" s="3">
        <v>3</v>
      </c>
      <c r="J170" s="3">
        <v>14</v>
      </c>
      <c r="K170" s="3">
        <v>10</v>
      </c>
      <c r="L170" s="3"/>
      <c r="M170" s="2">
        <f t="shared" ref="M170:M181" si="64">SUM(N170:P170)</f>
        <v>1</v>
      </c>
      <c r="N170" s="3"/>
      <c r="O170" s="3">
        <v>1</v>
      </c>
      <c r="P170" s="3"/>
      <c r="Q170" s="4">
        <f t="shared" si="58"/>
        <v>96.428571428571431</v>
      </c>
      <c r="R170" s="4">
        <f t="shared" si="59"/>
        <v>60.714285714285708</v>
      </c>
      <c r="S170" s="45"/>
    </row>
    <row r="171" spans="1:19" x14ac:dyDescent="0.25">
      <c r="A171" s="14" t="s">
        <v>51</v>
      </c>
      <c r="B171" s="2">
        <f t="shared" si="60"/>
        <v>38</v>
      </c>
      <c r="C171" s="3"/>
      <c r="D171" s="2">
        <f t="shared" si="61"/>
        <v>38</v>
      </c>
      <c r="E171" s="2">
        <f t="shared" si="62"/>
        <v>38</v>
      </c>
      <c r="F171" s="3"/>
      <c r="G171" s="3">
        <v>3</v>
      </c>
      <c r="H171" s="2">
        <f t="shared" si="63"/>
        <v>35</v>
      </c>
      <c r="I171" s="3"/>
      <c r="J171" s="3"/>
      <c r="K171" s="3">
        <v>35</v>
      </c>
      <c r="L171" s="3"/>
      <c r="M171" s="2">
        <f t="shared" si="64"/>
        <v>0</v>
      </c>
      <c r="N171" s="3"/>
      <c r="O171" s="3"/>
      <c r="P171" s="3"/>
      <c r="Q171" s="4">
        <f t="shared" si="58"/>
        <v>92.10526315789474</v>
      </c>
      <c r="R171" s="4">
        <f t="shared" si="59"/>
        <v>0</v>
      </c>
      <c r="S171" s="45"/>
    </row>
    <row r="172" spans="1:19" ht="24" x14ac:dyDescent="0.25">
      <c r="A172" s="14" t="s">
        <v>75</v>
      </c>
      <c r="B172" s="2">
        <f t="shared" si="60"/>
        <v>44</v>
      </c>
      <c r="C172" s="3"/>
      <c r="D172" s="2">
        <f t="shared" si="61"/>
        <v>44</v>
      </c>
      <c r="E172" s="2">
        <f t="shared" si="62"/>
        <v>44</v>
      </c>
      <c r="F172" s="3"/>
      <c r="G172" s="3"/>
      <c r="H172" s="2">
        <f t="shared" si="63"/>
        <v>42</v>
      </c>
      <c r="I172" s="3">
        <v>8</v>
      </c>
      <c r="J172" s="3">
        <v>12</v>
      </c>
      <c r="K172" s="3">
        <v>22</v>
      </c>
      <c r="L172" s="3"/>
      <c r="M172" s="2">
        <f t="shared" si="64"/>
        <v>2</v>
      </c>
      <c r="N172" s="3"/>
      <c r="O172" s="3"/>
      <c r="P172" s="3">
        <v>2</v>
      </c>
      <c r="Q172" s="4">
        <f t="shared" si="58"/>
        <v>95.454545454545453</v>
      </c>
      <c r="R172" s="4">
        <f t="shared" si="59"/>
        <v>45.454545454545453</v>
      </c>
      <c r="S172" s="45"/>
    </row>
    <row r="173" spans="1:19" x14ac:dyDescent="0.25">
      <c r="A173" s="14" t="s">
        <v>25</v>
      </c>
      <c r="B173" s="2">
        <f t="shared" si="60"/>
        <v>37</v>
      </c>
      <c r="C173" s="3"/>
      <c r="D173" s="2">
        <f t="shared" si="61"/>
        <v>37</v>
      </c>
      <c r="E173" s="2">
        <f t="shared" si="62"/>
        <v>37</v>
      </c>
      <c r="F173" s="3"/>
      <c r="G173" s="3"/>
      <c r="H173" s="2">
        <f t="shared" si="63"/>
        <v>36</v>
      </c>
      <c r="I173" s="3"/>
      <c r="J173" s="3">
        <v>4</v>
      </c>
      <c r="K173" s="3">
        <v>29</v>
      </c>
      <c r="L173" s="3">
        <v>3</v>
      </c>
      <c r="M173" s="2">
        <f t="shared" si="64"/>
        <v>1</v>
      </c>
      <c r="N173" s="3"/>
      <c r="O173" s="3"/>
      <c r="P173" s="3">
        <v>1</v>
      </c>
      <c r="Q173" s="4">
        <f t="shared" si="58"/>
        <v>97.297297297297305</v>
      </c>
      <c r="R173" s="4">
        <f t="shared" si="59"/>
        <v>10.810810810810811</v>
      </c>
      <c r="S173" s="45"/>
    </row>
    <row r="174" spans="1:19" x14ac:dyDescent="0.25">
      <c r="A174" s="14" t="s">
        <v>50</v>
      </c>
      <c r="B174" s="2">
        <f t="shared" si="60"/>
        <v>16</v>
      </c>
      <c r="C174" s="3"/>
      <c r="D174" s="2">
        <f t="shared" si="61"/>
        <v>16</v>
      </c>
      <c r="E174" s="2">
        <f t="shared" si="62"/>
        <v>16</v>
      </c>
      <c r="F174" s="3"/>
      <c r="G174" s="3"/>
      <c r="H174" s="2">
        <f t="shared" si="63"/>
        <v>16</v>
      </c>
      <c r="I174" s="3">
        <v>2</v>
      </c>
      <c r="J174" s="3">
        <v>3</v>
      </c>
      <c r="K174" s="3">
        <v>11</v>
      </c>
      <c r="L174" s="3"/>
      <c r="M174" s="2">
        <f t="shared" si="64"/>
        <v>0</v>
      </c>
      <c r="N174" s="3"/>
      <c r="O174" s="3"/>
      <c r="P174" s="3"/>
      <c r="Q174" s="4">
        <f t="shared" si="58"/>
        <v>100</v>
      </c>
      <c r="R174" s="4">
        <f t="shared" si="59"/>
        <v>31.25</v>
      </c>
      <c r="S174" s="45"/>
    </row>
    <row r="175" spans="1:19" x14ac:dyDescent="0.25">
      <c r="A175" s="14" t="s">
        <v>26</v>
      </c>
      <c r="B175" s="2">
        <f t="shared" si="60"/>
        <v>9</v>
      </c>
      <c r="C175" s="3"/>
      <c r="D175" s="2">
        <f t="shared" si="61"/>
        <v>9</v>
      </c>
      <c r="E175" s="2">
        <f t="shared" si="62"/>
        <v>9</v>
      </c>
      <c r="F175" s="3"/>
      <c r="G175" s="3"/>
      <c r="H175" s="2">
        <f t="shared" si="63"/>
        <v>8</v>
      </c>
      <c r="I175" s="3"/>
      <c r="J175" s="3"/>
      <c r="K175" s="3">
        <v>8</v>
      </c>
      <c r="L175" s="3"/>
      <c r="M175" s="2">
        <f t="shared" si="64"/>
        <v>1</v>
      </c>
      <c r="N175" s="3"/>
      <c r="O175" s="3"/>
      <c r="P175" s="3">
        <v>1</v>
      </c>
      <c r="Q175" s="4">
        <f t="shared" si="58"/>
        <v>88.888888888888886</v>
      </c>
      <c r="R175" s="4">
        <f t="shared" si="59"/>
        <v>0</v>
      </c>
      <c r="S175" s="45"/>
    </row>
    <row r="176" spans="1:19" ht="15" customHeight="1" x14ac:dyDescent="0.25">
      <c r="A176" s="14" t="s">
        <v>72</v>
      </c>
      <c r="B176" s="2">
        <f t="shared" si="60"/>
        <v>11</v>
      </c>
      <c r="C176" s="3"/>
      <c r="D176" s="2">
        <f t="shared" si="61"/>
        <v>11</v>
      </c>
      <c r="E176" s="2">
        <f t="shared" si="62"/>
        <v>11</v>
      </c>
      <c r="F176" s="3"/>
      <c r="G176" s="3"/>
      <c r="H176" s="2">
        <f t="shared" si="63"/>
        <v>11</v>
      </c>
      <c r="I176" s="3"/>
      <c r="J176" s="3">
        <v>2</v>
      </c>
      <c r="K176" s="3">
        <v>9</v>
      </c>
      <c r="L176" s="3"/>
      <c r="M176" s="2">
        <f t="shared" si="64"/>
        <v>0</v>
      </c>
      <c r="N176" s="3"/>
      <c r="O176" s="3"/>
      <c r="P176" s="3"/>
      <c r="Q176" s="4">
        <f t="shared" si="58"/>
        <v>100</v>
      </c>
      <c r="R176" s="4">
        <f t="shared" si="59"/>
        <v>18.181818181818183</v>
      </c>
      <c r="S176" s="45"/>
    </row>
    <row r="177" spans="1:19" ht="24" x14ac:dyDescent="0.25">
      <c r="A177" s="14" t="s">
        <v>73</v>
      </c>
      <c r="B177" s="2">
        <f t="shared" si="60"/>
        <v>13</v>
      </c>
      <c r="C177" s="3"/>
      <c r="D177" s="2">
        <f t="shared" si="61"/>
        <v>13</v>
      </c>
      <c r="E177" s="2">
        <f t="shared" si="62"/>
        <v>13</v>
      </c>
      <c r="F177" s="3"/>
      <c r="G177" s="3"/>
      <c r="H177" s="2">
        <f t="shared" si="63"/>
        <v>13</v>
      </c>
      <c r="I177" s="3">
        <v>3</v>
      </c>
      <c r="J177" s="3">
        <v>3</v>
      </c>
      <c r="K177" s="3">
        <v>7</v>
      </c>
      <c r="L177" s="3"/>
      <c r="M177" s="2">
        <f t="shared" si="64"/>
        <v>0</v>
      </c>
      <c r="N177" s="3"/>
      <c r="O177" s="3"/>
      <c r="P177" s="3"/>
      <c r="Q177" s="4">
        <f t="shared" si="58"/>
        <v>100</v>
      </c>
      <c r="R177" s="4">
        <f t="shared" si="59"/>
        <v>46.153846153846153</v>
      </c>
      <c r="S177" s="45"/>
    </row>
    <row r="178" spans="1:19" x14ac:dyDescent="0.25">
      <c r="A178" s="14" t="s">
        <v>30</v>
      </c>
      <c r="B178" s="2">
        <f t="shared" si="60"/>
        <v>22</v>
      </c>
      <c r="C178" s="3"/>
      <c r="D178" s="2">
        <f t="shared" si="61"/>
        <v>22</v>
      </c>
      <c r="E178" s="2">
        <f t="shared" si="62"/>
        <v>22</v>
      </c>
      <c r="F178" s="3"/>
      <c r="G178" s="3"/>
      <c r="H178" s="2">
        <f t="shared" si="63"/>
        <v>20</v>
      </c>
      <c r="I178" s="3">
        <v>4</v>
      </c>
      <c r="J178" s="3">
        <v>6</v>
      </c>
      <c r="K178" s="3">
        <v>6</v>
      </c>
      <c r="L178" s="3">
        <v>4</v>
      </c>
      <c r="M178" s="2">
        <f t="shared" si="64"/>
        <v>2</v>
      </c>
      <c r="N178" s="3"/>
      <c r="O178" s="3"/>
      <c r="P178" s="3">
        <v>2</v>
      </c>
      <c r="Q178" s="4">
        <f t="shared" si="58"/>
        <v>90.909090909090907</v>
      </c>
      <c r="R178" s="4">
        <f t="shared" si="59"/>
        <v>45.454545454545453</v>
      </c>
      <c r="S178" s="45"/>
    </row>
    <row r="179" spans="1:19" ht="24" x14ac:dyDescent="0.25">
      <c r="A179" s="14" t="s">
        <v>53</v>
      </c>
      <c r="B179" s="2">
        <f t="shared" si="60"/>
        <v>9</v>
      </c>
      <c r="C179" s="3">
        <v>1</v>
      </c>
      <c r="D179" s="2">
        <f t="shared" si="61"/>
        <v>8</v>
      </c>
      <c r="E179" s="2">
        <f t="shared" si="62"/>
        <v>8</v>
      </c>
      <c r="F179" s="3"/>
      <c r="G179" s="3"/>
      <c r="H179" s="2">
        <f t="shared" si="63"/>
        <v>8</v>
      </c>
      <c r="I179" s="3"/>
      <c r="J179" s="3">
        <v>2</v>
      </c>
      <c r="K179" s="3">
        <v>6</v>
      </c>
      <c r="L179" s="3"/>
      <c r="M179" s="2">
        <f t="shared" si="64"/>
        <v>0</v>
      </c>
      <c r="N179" s="3"/>
      <c r="O179" s="3"/>
      <c r="P179" s="3"/>
      <c r="Q179" s="4">
        <f t="shared" si="58"/>
        <v>100</v>
      </c>
      <c r="R179" s="4">
        <f t="shared" si="59"/>
        <v>25</v>
      </c>
      <c r="S179" s="45"/>
    </row>
    <row r="180" spans="1:19" ht="24" x14ac:dyDescent="0.25">
      <c r="A180" s="14" t="s">
        <v>71</v>
      </c>
      <c r="B180" s="2">
        <f t="shared" si="60"/>
        <v>8</v>
      </c>
      <c r="C180" s="3"/>
      <c r="D180" s="2">
        <f t="shared" si="61"/>
        <v>8</v>
      </c>
      <c r="E180" s="2">
        <f t="shared" si="62"/>
        <v>8</v>
      </c>
      <c r="F180" s="3"/>
      <c r="G180" s="3"/>
      <c r="H180" s="2">
        <f t="shared" si="63"/>
        <v>8</v>
      </c>
      <c r="I180" s="3">
        <v>1</v>
      </c>
      <c r="J180" s="3">
        <v>5</v>
      </c>
      <c r="K180" s="3">
        <v>2</v>
      </c>
      <c r="L180" s="3"/>
      <c r="M180" s="2">
        <f t="shared" si="64"/>
        <v>0</v>
      </c>
      <c r="N180" s="3"/>
      <c r="O180" s="3"/>
      <c r="P180" s="3"/>
      <c r="Q180" s="4">
        <f t="shared" si="58"/>
        <v>100</v>
      </c>
      <c r="R180" s="4">
        <f t="shared" si="59"/>
        <v>75</v>
      </c>
      <c r="S180" s="45"/>
    </row>
    <row r="181" spans="1:19" x14ac:dyDescent="0.25">
      <c r="A181" s="14" t="s">
        <v>57</v>
      </c>
      <c r="B181" s="2">
        <f t="shared" si="60"/>
        <v>83</v>
      </c>
      <c r="C181" s="3"/>
      <c r="D181" s="2">
        <f t="shared" si="61"/>
        <v>83</v>
      </c>
      <c r="E181" s="2">
        <f t="shared" si="62"/>
        <v>83</v>
      </c>
      <c r="F181" s="3"/>
      <c r="G181" s="3">
        <v>1</v>
      </c>
      <c r="H181" s="2">
        <f t="shared" si="63"/>
        <v>77</v>
      </c>
      <c r="I181" s="3">
        <v>3</v>
      </c>
      <c r="J181" s="3">
        <v>25</v>
      </c>
      <c r="K181" s="3">
        <v>49</v>
      </c>
      <c r="L181" s="3"/>
      <c r="M181" s="2">
        <f t="shared" si="64"/>
        <v>5</v>
      </c>
      <c r="N181" s="3">
        <v>2</v>
      </c>
      <c r="O181" s="3"/>
      <c r="P181" s="3">
        <v>3</v>
      </c>
      <c r="Q181" s="4">
        <f t="shared" ref="Q181:Q182" si="65">(H181/D181)*100</f>
        <v>92.771084337349393</v>
      </c>
      <c r="R181" s="4">
        <f t="shared" si="59"/>
        <v>33.734939759036145</v>
      </c>
      <c r="S181" s="45"/>
    </row>
    <row r="182" spans="1:19" x14ac:dyDescent="0.25">
      <c r="A182" s="6" t="s">
        <v>35</v>
      </c>
      <c r="B182" s="7">
        <f t="shared" si="60"/>
        <v>342</v>
      </c>
      <c r="C182" s="8">
        <f>SUM(C169:C181)</f>
        <v>1</v>
      </c>
      <c r="D182" s="8">
        <f>E182+F182</f>
        <v>341</v>
      </c>
      <c r="E182" s="8">
        <f>G182+H182+M182</f>
        <v>341</v>
      </c>
      <c r="F182" s="8">
        <f>SUM(F169:F181)</f>
        <v>0</v>
      </c>
      <c r="G182" s="8">
        <f>SUM(G169:G181)</f>
        <v>4</v>
      </c>
      <c r="H182" s="8">
        <f>I182+J182+K182+L182</f>
        <v>324</v>
      </c>
      <c r="I182" s="8">
        <f>SUM(I169:I181)</f>
        <v>25</v>
      </c>
      <c r="J182" s="8">
        <f>SUM(J169:J181)</f>
        <v>81</v>
      </c>
      <c r="K182" s="8">
        <f>SUM(K169:K181)</f>
        <v>211</v>
      </c>
      <c r="L182" s="8">
        <f>SUM(L169:L181)</f>
        <v>7</v>
      </c>
      <c r="M182" s="8">
        <f>N182+O182+P182</f>
        <v>13</v>
      </c>
      <c r="N182" s="8">
        <f>SUM(N169:N181)</f>
        <v>2</v>
      </c>
      <c r="O182" s="8">
        <f>SUM(O169:O181)</f>
        <v>1</v>
      </c>
      <c r="P182" s="8">
        <f>SUM(P169:P181)</f>
        <v>10</v>
      </c>
      <c r="Q182" s="9">
        <f t="shared" si="65"/>
        <v>95.014662756598241</v>
      </c>
      <c r="R182" s="9">
        <f t="shared" si="59"/>
        <v>31.085043988269796</v>
      </c>
      <c r="S182" s="45"/>
    </row>
    <row r="183" spans="1:19" x14ac:dyDescent="0.25">
      <c r="A183" s="6" t="s">
        <v>36</v>
      </c>
      <c r="B183" s="5"/>
      <c r="C183" s="5"/>
      <c r="D183" s="30">
        <f>(D182/B182)*100</f>
        <v>99.707602339181292</v>
      </c>
      <c r="E183" s="30">
        <f>(E182/D182)*100</f>
        <v>100</v>
      </c>
      <c r="F183" s="30">
        <f>(F182/D182)*100</f>
        <v>0</v>
      </c>
      <c r="G183" s="30">
        <f>(G182/D182)*100</f>
        <v>1.1730205278592376</v>
      </c>
      <c r="H183" s="30">
        <f>(H182/D182)*100</f>
        <v>95.014662756598241</v>
      </c>
      <c r="I183" s="30">
        <f>(I182/D182)*100</f>
        <v>7.3313782991202352</v>
      </c>
      <c r="J183" s="30">
        <f>(J182/D182)*100</f>
        <v>23.75366568914956</v>
      </c>
      <c r="K183" s="30">
        <f>(K182/D182)*100</f>
        <v>61.876832844574778</v>
      </c>
      <c r="L183" s="30">
        <f>(L182/D182)*100</f>
        <v>2.0527859237536656</v>
      </c>
      <c r="M183" s="30">
        <f>(M182/D182)*100</f>
        <v>3.8123167155425222</v>
      </c>
      <c r="N183" s="30">
        <f>(N182/D182)*100</f>
        <v>0.5865102639296188</v>
      </c>
      <c r="O183" s="30">
        <f>(O182/D182)*100</f>
        <v>0.2932551319648094</v>
      </c>
      <c r="P183" s="30">
        <f>(P182/D182)*100</f>
        <v>2.9325513196480939</v>
      </c>
      <c r="Q183" s="15"/>
      <c r="R183" s="15"/>
      <c r="S183" s="45"/>
    </row>
    <row r="184" spans="1:19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25">
      <c r="A185" s="148" t="s">
        <v>62</v>
      </c>
      <c r="B185" s="148"/>
      <c r="C185" s="148"/>
      <c r="D185" s="148"/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</row>
    <row r="189" spans="1:19" x14ac:dyDescent="0.25">
      <c r="A189" s="34"/>
      <c r="B189" s="154" t="s">
        <v>61</v>
      </c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</row>
    <row r="190" spans="1:19" ht="15" customHeight="1" x14ac:dyDescent="0.25">
      <c r="A190" s="158" t="s">
        <v>69</v>
      </c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</row>
    <row r="191" spans="1:19" x14ac:dyDescent="0.25">
      <c r="A191" s="38"/>
      <c r="B191" s="38"/>
      <c r="C191" s="154" t="s">
        <v>85</v>
      </c>
      <c r="D191" s="154"/>
      <c r="E191" s="44"/>
      <c r="F191" s="44"/>
      <c r="G191" s="148" t="s">
        <v>49</v>
      </c>
      <c r="H191" s="154"/>
      <c r="I191" s="154"/>
      <c r="J191" s="154"/>
      <c r="K191" s="154"/>
      <c r="L191" s="154"/>
      <c r="M191" s="38"/>
      <c r="N191" s="38"/>
      <c r="O191" s="153" t="s">
        <v>81</v>
      </c>
      <c r="P191" s="148"/>
      <c r="Q191" s="148"/>
      <c r="R191" s="148"/>
      <c r="S191" s="148"/>
    </row>
    <row r="192" spans="1:19" x14ac:dyDescent="0.25">
      <c r="A192" s="149" t="s">
        <v>2</v>
      </c>
      <c r="B192" s="149" t="s">
        <v>3</v>
      </c>
      <c r="C192" s="149" t="s">
        <v>4</v>
      </c>
      <c r="D192" s="149" t="s">
        <v>5</v>
      </c>
      <c r="E192" s="149" t="s">
        <v>6</v>
      </c>
      <c r="F192" s="156" t="s">
        <v>7</v>
      </c>
      <c r="G192" s="162" t="s">
        <v>8</v>
      </c>
      <c r="H192" s="149" t="s">
        <v>9</v>
      </c>
      <c r="I192" s="149"/>
      <c r="J192" s="149"/>
      <c r="K192" s="149"/>
      <c r="L192" s="149"/>
      <c r="M192" s="159" t="s">
        <v>10</v>
      </c>
      <c r="N192" s="160"/>
      <c r="O192" s="160"/>
      <c r="P192" s="161"/>
      <c r="Q192" s="149" t="s">
        <v>11</v>
      </c>
      <c r="R192" s="149" t="s">
        <v>12</v>
      </c>
      <c r="S192" s="151" t="s">
        <v>13</v>
      </c>
    </row>
    <row r="193" spans="1:19" ht="72" customHeight="1" x14ac:dyDescent="0.25">
      <c r="A193" s="149"/>
      <c r="B193" s="150"/>
      <c r="C193" s="149"/>
      <c r="D193" s="149"/>
      <c r="E193" s="149"/>
      <c r="F193" s="156"/>
      <c r="G193" s="163"/>
      <c r="H193" s="32" t="s">
        <v>14</v>
      </c>
      <c r="I193" s="32" t="s">
        <v>15</v>
      </c>
      <c r="J193" s="32" t="s">
        <v>16</v>
      </c>
      <c r="K193" s="32" t="s">
        <v>17</v>
      </c>
      <c r="L193" s="32" t="s">
        <v>18</v>
      </c>
      <c r="M193" s="32" t="s">
        <v>19</v>
      </c>
      <c r="N193" s="32" t="s">
        <v>20</v>
      </c>
      <c r="O193" s="32" t="s">
        <v>21</v>
      </c>
      <c r="P193" s="32" t="s">
        <v>22</v>
      </c>
      <c r="Q193" s="149"/>
      <c r="R193" s="150"/>
      <c r="S193" s="152"/>
    </row>
    <row r="194" spans="1:19" x14ac:dyDescent="0.25">
      <c r="A194" s="32">
        <v>1</v>
      </c>
      <c r="B194" s="33">
        <v>2</v>
      </c>
      <c r="C194" s="32">
        <v>3</v>
      </c>
      <c r="D194" s="32">
        <v>4</v>
      </c>
      <c r="E194" s="32">
        <v>5</v>
      </c>
      <c r="F194" s="32">
        <v>6</v>
      </c>
      <c r="G194" s="32">
        <v>7</v>
      </c>
      <c r="H194" s="32">
        <v>8</v>
      </c>
      <c r="I194" s="32">
        <v>9</v>
      </c>
      <c r="J194" s="32">
        <v>10</v>
      </c>
      <c r="K194" s="32">
        <v>11</v>
      </c>
      <c r="L194" s="32">
        <v>12</v>
      </c>
      <c r="M194" s="32">
        <v>13</v>
      </c>
      <c r="N194" s="32">
        <v>14</v>
      </c>
      <c r="O194" s="32">
        <v>15</v>
      </c>
      <c r="P194" s="32">
        <v>16</v>
      </c>
      <c r="Q194" s="32">
        <v>17</v>
      </c>
      <c r="R194" s="33">
        <v>18</v>
      </c>
      <c r="S194" s="33">
        <v>19</v>
      </c>
    </row>
    <row r="195" spans="1:19" x14ac:dyDescent="0.25">
      <c r="A195" s="39" t="s">
        <v>23</v>
      </c>
      <c r="B195" s="2">
        <f>C195+D195</f>
        <v>65</v>
      </c>
      <c r="C195" s="12"/>
      <c r="D195" s="2">
        <f>E195+F195</f>
        <v>65</v>
      </c>
      <c r="E195" s="2">
        <f>G195+H195+M195</f>
        <v>65</v>
      </c>
      <c r="F195" s="13"/>
      <c r="G195" s="13"/>
      <c r="H195" s="2">
        <f>SUM(I195:L195)</f>
        <v>65</v>
      </c>
      <c r="I195" s="13">
        <v>7</v>
      </c>
      <c r="J195" s="13">
        <v>24</v>
      </c>
      <c r="K195" s="13">
        <v>23</v>
      </c>
      <c r="L195" s="13">
        <v>11</v>
      </c>
      <c r="M195" s="2">
        <f>N195+O195+P195</f>
        <v>0</v>
      </c>
      <c r="N195" s="13"/>
      <c r="O195" s="13"/>
      <c r="P195" s="13"/>
      <c r="Q195" s="4">
        <f t="shared" ref="Q195:Q199" si="66">(H195/D195)*100</f>
        <v>100</v>
      </c>
      <c r="R195" s="4">
        <f t="shared" ref="R195:R199" si="67">((J195+I195)/D195)*100</f>
        <v>47.692307692307693</v>
      </c>
      <c r="S195" s="45"/>
    </row>
    <row r="196" spans="1:19" x14ac:dyDescent="0.25">
      <c r="A196" s="14" t="s">
        <v>24</v>
      </c>
      <c r="B196" s="2">
        <f t="shared" ref="B196:B209" si="68">C196+D196</f>
        <v>27</v>
      </c>
      <c r="C196" s="3"/>
      <c r="D196" s="2">
        <f t="shared" ref="D196:D208" si="69">E196+F196</f>
        <v>27</v>
      </c>
      <c r="E196" s="2">
        <f t="shared" ref="E196:E208" si="70">G196+H196+M196</f>
        <v>24</v>
      </c>
      <c r="F196" s="3">
        <v>3</v>
      </c>
      <c r="G196" s="3"/>
      <c r="H196" s="2">
        <f t="shared" ref="H196:H208" si="71">SUM(I196:L196)</f>
        <v>15</v>
      </c>
      <c r="I196" s="3">
        <v>4</v>
      </c>
      <c r="J196" s="3">
        <v>7</v>
      </c>
      <c r="K196" s="3">
        <v>4</v>
      </c>
      <c r="L196" s="3"/>
      <c r="M196" s="2">
        <f t="shared" ref="M196:M208" si="72">SUM(N196:P196)</f>
        <v>9</v>
      </c>
      <c r="N196" s="3">
        <v>7</v>
      </c>
      <c r="O196" s="3"/>
      <c r="P196" s="3">
        <v>2</v>
      </c>
      <c r="Q196" s="4">
        <f t="shared" si="66"/>
        <v>55.555555555555557</v>
      </c>
      <c r="R196" s="4">
        <f t="shared" si="67"/>
        <v>40.74074074074074</v>
      </c>
      <c r="S196" s="45"/>
    </row>
    <row r="197" spans="1:19" x14ac:dyDescent="0.25">
      <c r="A197" s="14" t="s">
        <v>51</v>
      </c>
      <c r="B197" s="2">
        <f t="shared" si="68"/>
        <v>70</v>
      </c>
      <c r="C197" s="3">
        <v>2</v>
      </c>
      <c r="D197" s="2">
        <f t="shared" si="69"/>
        <v>68</v>
      </c>
      <c r="E197" s="2">
        <f t="shared" si="70"/>
        <v>68</v>
      </c>
      <c r="F197" s="3"/>
      <c r="G197" s="3">
        <v>4</v>
      </c>
      <c r="H197" s="2">
        <f t="shared" si="71"/>
        <v>54</v>
      </c>
      <c r="I197" s="3"/>
      <c r="J197" s="3">
        <v>1</v>
      </c>
      <c r="K197" s="3">
        <v>53</v>
      </c>
      <c r="L197" s="3"/>
      <c r="M197" s="2">
        <f t="shared" si="72"/>
        <v>10</v>
      </c>
      <c r="N197" s="3">
        <v>7</v>
      </c>
      <c r="O197" s="3"/>
      <c r="P197" s="3">
        <v>3</v>
      </c>
      <c r="Q197" s="4">
        <f t="shared" si="66"/>
        <v>79.411764705882348</v>
      </c>
      <c r="R197" s="4">
        <f t="shared" si="67"/>
        <v>1.4705882352941175</v>
      </c>
      <c r="S197" s="45"/>
    </row>
    <row r="198" spans="1:19" ht="24" x14ac:dyDescent="0.25">
      <c r="A198" s="14" t="s">
        <v>75</v>
      </c>
      <c r="B198" s="2">
        <f t="shared" si="68"/>
        <v>30</v>
      </c>
      <c r="C198" s="3"/>
      <c r="D198" s="2">
        <f t="shared" si="69"/>
        <v>30</v>
      </c>
      <c r="E198" s="2">
        <f t="shared" si="70"/>
        <v>30</v>
      </c>
      <c r="F198" s="3"/>
      <c r="G198" s="3"/>
      <c r="H198" s="2">
        <f t="shared" si="71"/>
        <v>28</v>
      </c>
      <c r="I198" s="3">
        <v>2</v>
      </c>
      <c r="J198" s="3">
        <v>7</v>
      </c>
      <c r="K198" s="3">
        <v>19</v>
      </c>
      <c r="L198" s="3"/>
      <c r="M198" s="2">
        <f t="shared" si="72"/>
        <v>2</v>
      </c>
      <c r="N198" s="3"/>
      <c r="O198" s="3"/>
      <c r="P198" s="3">
        <v>2</v>
      </c>
      <c r="Q198" s="4">
        <f t="shared" si="66"/>
        <v>93.333333333333329</v>
      </c>
      <c r="R198" s="4">
        <f t="shared" si="67"/>
        <v>30</v>
      </c>
      <c r="S198" s="45"/>
    </row>
    <row r="199" spans="1:19" x14ac:dyDescent="0.25">
      <c r="A199" s="14" t="s">
        <v>50</v>
      </c>
      <c r="B199" s="2">
        <f t="shared" si="68"/>
        <v>30</v>
      </c>
      <c r="C199" s="3"/>
      <c r="D199" s="2">
        <f t="shared" si="69"/>
        <v>30</v>
      </c>
      <c r="E199" s="2">
        <f t="shared" si="70"/>
        <v>30</v>
      </c>
      <c r="F199" s="3"/>
      <c r="G199" s="3"/>
      <c r="H199" s="2">
        <f t="shared" si="71"/>
        <v>27</v>
      </c>
      <c r="I199" s="3">
        <v>2</v>
      </c>
      <c r="J199" s="3">
        <v>5</v>
      </c>
      <c r="K199" s="3">
        <v>20</v>
      </c>
      <c r="L199" s="3"/>
      <c r="M199" s="2">
        <f t="shared" si="72"/>
        <v>3</v>
      </c>
      <c r="N199" s="3">
        <v>3</v>
      </c>
      <c r="O199" s="3"/>
      <c r="P199" s="3"/>
      <c r="Q199" s="4">
        <f t="shared" si="66"/>
        <v>90</v>
      </c>
      <c r="R199" s="4">
        <f t="shared" si="67"/>
        <v>23.333333333333332</v>
      </c>
      <c r="S199" s="45"/>
    </row>
    <row r="200" spans="1:19" ht="13.5" customHeight="1" x14ac:dyDescent="0.25">
      <c r="A200" s="14" t="s">
        <v>26</v>
      </c>
      <c r="B200" s="2">
        <f t="shared" si="68"/>
        <v>15</v>
      </c>
      <c r="C200" s="3"/>
      <c r="D200" s="2">
        <f t="shared" si="69"/>
        <v>15</v>
      </c>
      <c r="E200" s="2">
        <f t="shared" si="70"/>
        <v>15</v>
      </c>
      <c r="F200" s="3"/>
      <c r="G200" s="3"/>
      <c r="H200" s="2">
        <f t="shared" si="71"/>
        <v>15</v>
      </c>
      <c r="I200" s="3">
        <v>1</v>
      </c>
      <c r="J200" s="3">
        <v>8</v>
      </c>
      <c r="K200" s="3">
        <v>4</v>
      </c>
      <c r="L200" s="3">
        <v>2</v>
      </c>
      <c r="M200" s="2">
        <f t="shared" si="72"/>
        <v>0</v>
      </c>
      <c r="N200" s="3"/>
      <c r="O200" s="3"/>
      <c r="P200" s="3"/>
      <c r="Q200" s="4">
        <f>(H200/D200)*100</f>
        <v>100</v>
      </c>
      <c r="R200" s="4">
        <f>((J200+I200)/D200)*100</f>
        <v>60</v>
      </c>
      <c r="S200" s="45"/>
    </row>
    <row r="201" spans="1:19" ht="18" customHeight="1" x14ac:dyDescent="0.25">
      <c r="A201" s="14" t="s">
        <v>72</v>
      </c>
      <c r="B201" s="2">
        <f t="shared" si="68"/>
        <v>27</v>
      </c>
      <c r="C201" s="3"/>
      <c r="D201" s="2">
        <f t="shared" si="69"/>
        <v>27</v>
      </c>
      <c r="E201" s="2">
        <f t="shared" si="70"/>
        <v>27</v>
      </c>
      <c r="F201" s="3"/>
      <c r="G201" s="3">
        <v>1</v>
      </c>
      <c r="H201" s="2">
        <f t="shared" si="71"/>
        <v>26</v>
      </c>
      <c r="I201" s="3">
        <v>3</v>
      </c>
      <c r="J201" s="3">
        <v>13</v>
      </c>
      <c r="K201" s="3">
        <v>9</v>
      </c>
      <c r="L201" s="3">
        <v>1</v>
      </c>
      <c r="M201" s="2">
        <f t="shared" si="72"/>
        <v>0</v>
      </c>
      <c r="N201" s="3"/>
      <c r="O201" s="3"/>
      <c r="P201" s="3"/>
      <c r="Q201" s="4">
        <f t="shared" ref="Q201:Q205" si="73">(H201/D201)*100</f>
        <v>96.296296296296291</v>
      </c>
      <c r="R201" s="4">
        <f t="shared" ref="R201:R209" si="74">((J201+I201)/D201)*100</f>
        <v>59.259259259259252</v>
      </c>
      <c r="S201" s="45"/>
    </row>
    <row r="202" spans="1:19" x14ac:dyDescent="0.25">
      <c r="A202" s="14" t="s">
        <v>27</v>
      </c>
      <c r="B202" s="2">
        <f t="shared" si="68"/>
        <v>18</v>
      </c>
      <c r="C202" s="3"/>
      <c r="D202" s="2">
        <f t="shared" si="69"/>
        <v>18</v>
      </c>
      <c r="E202" s="2">
        <f t="shared" si="70"/>
        <v>18</v>
      </c>
      <c r="F202" s="3"/>
      <c r="G202" s="3"/>
      <c r="H202" s="2">
        <f t="shared" si="71"/>
        <v>18</v>
      </c>
      <c r="I202" s="3">
        <v>2</v>
      </c>
      <c r="J202" s="3">
        <v>4</v>
      </c>
      <c r="K202" s="3">
        <v>6</v>
      </c>
      <c r="L202" s="3">
        <v>6</v>
      </c>
      <c r="M202" s="2">
        <f t="shared" si="72"/>
        <v>0</v>
      </c>
      <c r="N202" s="3"/>
      <c r="O202" s="3"/>
      <c r="P202" s="3"/>
      <c r="Q202" s="4">
        <f t="shared" si="73"/>
        <v>100</v>
      </c>
      <c r="R202" s="4">
        <f t="shared" si="74"/>
        <v>33.333333333333329</v>
      </c>
      <c r="S202" s="45"/>
    </row>
    <row r="203" spans="1:19" ht="24" customHeight="1" x14ac:dyDescent="0.25">
      <c r="A203" s="14" t="s">
        <v>83</v>
      </c>
      <c r="B203" s="2">
        <f t="shared" si="68"/>
        <v>31</v>
      </c>
      <c r="C203" s="3">
        <v>2</v>
      </c>
      <c r="D203" s="2">
        <f t="shared" si="69"/>
        <v>29</v>
      </c>
      <c r="E203" s="2">
        <f t="shared" si="70"/>
        <v>29</v>
      </c>
      <c r="F203" s="3"/>
      <c r="G203" s="3"/>
      <c r="H203" s="2">
        <f t="shared" si="71"/>
        <v>7</v>
      </c>
      <c r="I203" s="3"/>
      <c r="J203" s="3"/>
      <c r="K203" s="3">
        <v>7</v>
      </c>
      <c r="L203" s="3"/>
      <c r="M203" s="2">
        <f t="shared" si="72"/>
        <v>22</v>
      </c>
      <c r="N203" s="3">
        <v>14</v>
      </c>
      <c r="O203" s="3">
        <v>6</v>
      </c>
      <c r="P203" s="3">
        <v>2</v>
      </c>
      <c r="Q203" s="4">
        <f t="shared" si="73"/>
        <v>24.137931034482758</v>
      </c>
      <c r="R203" s="4">
        <f t="shared" si="74"/>
        <v>0</v>
      </c>
      <c r="S203" s="45"/>
    </row>
    <row r="204" spans="1:19" x14ac:dyDescent="0.25">
      <c r="A204" s="14" t="s">
        <v>30</v>
      </c>
      <c r="B204" s="2">
        <f t="shared" si="68"/>
        <v>37</v>
      </c>
      <c r="C204" s="3"/>
      <c r="D204" s="2">
        <f t="shared" si="69"/>
        <v>37</v>
      </c>
      <c r="E204" s="2">
        <f t="shared" si="70"/>
        <v>37</v>
      </c>
      <c r="F204" s="3"/>
      <c r="G204" s="3"/>
      <c r="H204" s="2">
        <f t="shared" si="71"/>
        <v>36</v>
      </c>
      <c r="I204" s="3"/>
      <c r="J204" s="3">
        <v>21</v>
      </c>
      <c r="K204" s="3">
        <v>7</v>
      </c>
      <c r="L204" s="3">
        <v>8</v>
      </c>
      <c r="M204" s="2">
        <f t="shared" si="72"/>
        <v>1</v>
      </c>
      <c r="N204" s="3"/>
      <c r="O204" s="3"/>
      <c r="P204" s="3">
        <v>1</v>
      </c>
      <c r="Q204" s="4">
        <f t="shared" si="73"/>
        <v>97.297297297297305</v>
      </c>
      <c r="R204" s="4">
        <f t="shared" si="74"/>
        <v>56.756756756756758</v>
      </c>
      <c r="S204" s="45"/>
    </row>
    <row r="205" spans="1:19" ht="15.75" customHeight="1" x14ac:dyDescent="0.25">
      <c r="A205" s="14" t="s">
        <v>52</v>
      </c>
      <c r="B205" s="2">
        <f t="shared" si="68"/>
        <v>8</v>
      </c>
      <c r="C205" s="3"/>
      <c r="D205" s="2">
        <f t="shared" si="69"/>
        <v>8</v>
      </c>
      <c r="E205" s="2">
        <f t="shared" si="70"/>
        <v>8</v>
      </c>
      <c r="F205" s="3"/>
      <c r="G205" s="3"/>
      <c r="H205" s="2">
        <f t="shared" si="71"/>
        <v>7</v>
      </c>
      <c r="I205" s="3"/>
      <c r="J205" s="3">
        <v>2</v>
      </c>
      <c r="K205" s="3">
        <v>5</v>
      </c>
      <c r="L205" s="3"/>
      <c r="M205" s="2">
        <f t="shared" si="72"/>
        <v>1</v>
      </c>
      <c r="N205" s="3"/>
      <c r="O205" s="3"/>
      <c r="P205" s="3">
        <v>1</v>
      </c>
      <c r="Q205" s="4">
        <f t="shared" si="73"/>
        <v>87.5</v>
      </c>
      <c r="R205" s="4">
        <f t="shared" si="74"/>
        <v>25</v>
      </c>
      <c r="S205" s="45"/>
    </row>
    <row r="206" spans="1:19" ht="25.5" customHeight="1" x14ac:dyDescent="0.25">
      <c r="A206" s="14" t="s">
        <v>71</v>
      </c>
      <c r="B206" s="2">
        <f t="shared" si="68"/>
        <v>18</v>
      </c>
      <c r="C206" s="3">
        <v>1</v>
      </c>
      <c r="D206" s="2">
        <f t="shared" ref="D206" si="75">E206+F206</f>
        <v>17</v>
      </c>
      <c r="E206" s="2">
        <f t="shared" ref="E206" si="76">G206+H206+M206</f>
        <v>17</v>
      </c>
      <c r="F206" s="3"/>
      <c r="G206" s="3"/>
      <c r="H206" s="2">
        <f t="shared" si="71"/>
        <v>8</v>
      </c>
      <c r="I206" s="3"/>
      <c r="J206" s="3">
        <v>4</v>
      </c>
      <c r="K206" s="3">
        <v>4</v>
      </c>
      <c r="L206" s="3"/>
      <c r="M206" s="2">
        <f t="shared" si="72"/>
        <v>9</v>
      </c>
      <c r="N206" s="3">
        <v>6</v>
      </c>
      <c r="O206" s="3"/>
      <c r="P206" s="3">
        <v>3</v>
      </c>
      <c r="Q206" s="4">
        <f t="shared" ref="Q206" si="77">(H206/D206)*100</f>
        <v>47.058823529411761</v>
      </c>
      <c r="R206" s="4">
        <f t="shared" ref="R206" si="78">((J206+I206)/D206)*100</f>
        <v>23.52941176470588</v>
      </c>
      <c r="S206" s="45"/>
    </row>
    <row r="207" spans="1:19" x14ac:dyDescent="0.25">
      <c r="A207" s="14" t="s">
        <v>33</v>
      </c>
      <c r="B207" s="2">
        <f t="shared" si="68"/>
        <v>24</v>
      </c>
      <c r="C207" s="3"/>
      <c r="D207" s="2">
        <f t="shared" si="69"/>
        <v>24</v>
      </c>
      <c r="E207" s="2">
        <f t="shared" si="70"/>
        <v>24</v>
      </c>
      <c r="F207" s="3"/>
      <c r="G207" s="3">
        <v>1</v>
      </c>
      <c r="H207" s="2">
        <f t="shared" si="71"/>
        <v>17</v>
      </c>
      <c r="I207" s="3">
        <v>3</v>
      </c>
      <c r="J207" s="3">
        <v>4</v>
      </c>
      <c r="K207" s="3">
        <v>10</v>
      </c>
      <c r="L207" s="3"/>
      <c r="M207" s="2">
        <f t="shared" si="72"/>
        <v>6</v>
      </c>
      <c r="N207" s="3">
        <v>1</v>
      </c>
      <c r="O207" s="98">
        <v>5</v>
      </c>
      <c r="P207" s="3"/>
      <c r="Q207" s="4">
        <f>(H207/D207)*100</f>
        <v>70.833333333333343</v>
      </c>
      <c r="R207" s="4">
        <f t="shared" si="74"/>
        <v>29.166666666666668</v>
      </c>
      <c r="S207" s="45"/>
    </row>
    <row r="208" spans="1:19" x14ac:dyDescent="0.25">
      <c r="A208" s="14" t="s">
        <v>57</v>
      </c>
      <c r="B208" s="2">
        <f t="shared" si="68"/>
        <v>114</v>
      </c>
      <c r="C208" s="3"/>
      <c r="D208" s="2">
        <f t="shared" si="69"/>
        <v>114</v>
      </c>
      <c r="E208" s="2">
        <f t="shared" si="70"/>
        <v>114</v>
      </c>
      <c r="F208" s="3"/>
      <c r="G208" s="3"/>
      <c r="H208" s="2">
        <f t="shared" si="71"/>
        <v>105</v>
      </c>
      <c r="I208" s="3">
        <v>1</v>
      </c>
      <c r="J208" s="3">
        <v>47</v>
      </c>
      <c r="K208" s="3">
        <v>54</v>
      </c>
      <c r="L208" s="3">
        <v>3</v>
      </c>
      <c r="M208" s="2">
        <f t="shared" si="72"/>
        <v>9</v>
      </c>
      <c r="N208" s="3">
        <v>8</v>
      </c>
      <c r="O208" s="3">
        <v>1</v>
      </c>
      <c r="P208" s="3"/>
      <c r="Q208" s="4">
        <f t="shared" ref="Q208:Q209" si="79">(H208/D208)*100</f>
        <v>92.10526315789474</v>
      </c>
      <c r="R208" s="4">
        <f t="shared" si="74"/>
        <v>42.105263157894733</v>
      </c>
      <c r="S208" s="45"/>
    </row>
    <row r="209" spans="1:19" x14ac:dyDescent="0.25">
      <c r="A209" s="6" t="s">
        <v>35</v>
      </c>
      <c r="B209" s="7">
        <f t="shared" si="68"/>
        <v>514</v>
      </c>
      <c r="C209" s="8">
        <f t="shared" ref="C209:O209" si="80">SUM(C195:C208)</f>
        <v>5</v>
      </c>
      <c r="D209" s="8">
        <f>E209+F209</f>
        <v>509</v>
      </c>
      <c r="E209" s="8">
        <f>G209+H209+M209</f>
        <v>506</v>
      </c>
      <c r="F209" s="8">
        <f t="shared" si="80"/>
        <v>3</v>
      </c>
      <c r="G209" s="8">
        <f t="shared" si="80"/>
        <v>6</v>
      </c>
      <c r="H209" s="8">
        <f>I209+J209+K209+L209</f>
        <v>428</v>
      </c>
      <c r="I209" s="8">
        <f>SUM(I195:I208)</f>
        <v>25</v>
      </c>
      <c r="J209" s="8">
        <f>SUM(J195:J208)</f>
        <v>147</v>
      </c>
      <c r="K209" s="8">
        <f>SUM(K195:K208)</f>
        <v>225</v>
      </c>
      <c r="L209" s="8">
        <f>SUM(L195:L208)</f>
        <v>31</v>
      </c>
      <c r="M209" s="8">
        <f>N209+O209+P209</f>
        <v>72</v>
      </c>
      <c r="N209" s="8">
        <f>SUM(N195:N208)</f>
        <v>46</v>
      </c>
      <c r="O209" s="8">
        <f t="shared" si="80"/>
        <v>12</v>
      </c>
      <c r="P209" s="8">
        <f>SUM(P195:P208)</f>
        <v>14</v>
      </c>
      <c r="Q209" s="9">
        <f t="shared" si="79"/>
        <v>84.086444007858546</v>
      </c>
      <c r="R209" s="9">
        <f t="shared" si="74"/>
        <v>33.791748526522589</v>
      </c>
      <c r="S209" s="45"/>
    </row>
    <row r="210" spans="1:19" ht="15" customHeight="1" x14ac:dyDescent="0.25">
      <c r="A210" s="6" t="s">
        <v>36</v>
      </c>
      <c r="B210" s="46"/>
      <c r="C210" s="46"/>
      <c r="D210" s="30">
        <f>(D209/B209)*100</f>
        <v>99.027237354085599</v>
      </c>
      <c r="E210" s="30">
        <f>(E209/D209)*100</f>
        <v>99.410609037328086</v>
      </c>
      <c r="F210" s="30">
        <f>(F209/D209)*100</f>
        <v>0.58939096267190572</v>
      </c>
      <c r="G210" s="30">
        <f>(G209/D209)*100</f>
        <v>1.1787819253438114</v>
      </c>
      <c r="H210" s="30">
        <f>(H209/D209)*100</f>
        <v>84.086444007858546</v>
      </c>
      <c r="I210" s="30">
        <f>(I209/D209)*100</f>
        <v>4.9115913555992137</v>
      </c>
      <c r="J210" s="30">
        <f>(J209/D209)*100</f>
        <v>28.880157170923383</v>
      </c>
      <c r="K210" s="30">
        <f>(K209/D209)*100</f>
        <v>44.204322200392923</v>
      </c>
      <c r="L210" s="30">
        <f>(L209/D209)*100</f>
        <v>6.0903732809430258</v>
      </c>
      <c r="M210" s="30">
        <f>(M209/D209)*100</f>
        <v>14.145383104125736</v>
      </c>
      <c r="N210" s="30">
        <f>(N209/D209)*100</f>
        <v>9.0373280943025556</v>
      </c>
      <c r="O210" s="30">
        <f>(O209/D209)*100</f>
        <v>2.3575638506876229</v>
      </c>
      <c r="P210" s="30">
        <f>(P209/D209)*100</f>
        <v>2.7504911591355601</v>
      </c>
      <c r="Q210" s="15"/>
      <c r="R210" s="15"/>
      <c r="S210" s="45"/>
    </row>
    <row r="211" spans="1:19" s="11" customForma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25">
      <c r="A212" s="148" t="s">
        <v>62</v>
      </c>
      <c r="B212" s="148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</row>
    <row r="214" spans="1:19" x14ac:dyDescent="0.25">
      <c r="A214" s="154" t="s">
        <v>61</v>
      </c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O214" s="154"/>
      <c r="P214" s="154"/>
      <c r="Q214" s="154"/>
      <c r="R214" s="154"/>
      <c r="S214" s="154"/>
    </row>
    <row r="215" spans="1:19" ht="15" customHeight="1" x14ac:dyDescent="0.25">
      <c r="A215" s="158" t="s">
        <v>65</v>
      </c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</row>
    <row r="216" spans="1:19" x14ac:dyDescent="0.25">
      <c r="A216" s="38"/>
      <c r="B216" s="44"/>
      <c r="C216" s="44"/>
      <c r="D216" s="44"/>
      <c r="E216" s="44"/>
      <c r="F216" s="148" t="s">
        <v>47</v>
      </c>
      <c r="G216" s="148"/>
      <c r="H216" s="148"/>
      <c r="I216" s="148"/>
      <c r="J216" s="148"/>
      <c r="K216" s="148"/>
      <c r="L216" s="148"/>
      <c r="M216" s="38"/>
      <c r="N216" s="38"/>
      <c r="O216" s="38"/>
      <c r="P216" s="38"/>
      <c r="Q216" s="38"/>
      <c r="R216" s="38"/>
      <c r="S216" s="38"/>
    </row>
    <row r="217" spans="1:19" x14ac:dyDescent="0.25">
      <c r="A217" s="38"/>
      <c r="B217" s="148"/>
      <c r="C217" s="148"/>
      <c r="D217" s="148"/>
      <c r="E217" s="154" t="s">
        <v>46</v>
      </c>
      <c r="F217" s="154"/>
      <c r="G217" s="154"/>
      <c r="H217" s="154"/>
      <c r="I217" s="154"/>
      <c r="J217" s="154"/>
      <c r="K217" s="154"/>
      <c r="L217" s="154"/>
      <c r="M217" s="154"/>
      <c r="N217" s="154" t="s">
        <v>82</v>
      </c>
      <c r="O217" s="148"/>
      <c r="P217" s="148"/>
      <c r="Q217" s="148"/>
      <c r="R217" s="148"/>
      <c r="S217" s="38"/>
    </row>
    <row r="218" spans="1:19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</row>
    <row r="219" spans="1:19" x14ac:dyDescent="0.25">
      <c r="A219" s="149" t="s">
        <v>2</v>
      </c>
      <c r="B219" s="149" t="s">
        <v>3</v>
      </c>
      <c r="C219" s="149" t="s">
        <v>4</v>
      </c>
      <c r="D219" s="149" t="s">
        <v>5</v>
      </c>
      <c r="E219" s="149" t="s">
        <v>6</v>
      </c>
      <c r="F219" s="156" t="s">
        <v>7</v>
      </c>
      <c r="G219" s="156" t="s">
        <v>8</v>
      </c>
      <c r="H219" s="149" t="s">
        <v>9</v>
      </c>
      <c r="I219" s="149"/>
      <c r="J219" s="149"/>
      <c r="K219" s="149"/>
      <c r="L219" s="149"/>
      <c r="M219" s="159" t="s">
        <v>10</v>
      </c>
      <c r="N219" s="160"/>
      <c r="O219" s="160"/>
      <c r="P219" s="161"/>
      <c r="Q219" s="149" t="s">
        <v>11</v>
      </c>
      <c r="R219" s="149" t="s">
        <v>12</v>
      </c>
      <c r="S219" s="151" t="s">
        <v>13</v>
      </c>
    </row>
    <row r="220" spans="1:19" ht="72" x14ac:dyDescent="0.25">
      <c r="A220" s="149"/>
      <c r="B220" s="150"/>
      <c r="C220" s="149"/>
      <c r="D220" s="149"/>
      <c r="E220" s="149"/>
      <c r="F220" s="156"/>
      <c r="G220" s="156"/>
      <c r="H220" s="32" t="s">
        <v>14</v>
      </c>
      <c r="I220" s="32" t="s">
        <v>15</v>
      </c>
      <c r="J220" s="32" t="s">
        <v>16</v>
      </c>
      <c r="K220" s="32" t="s">
        <v>17</v>
      </c>
      <c r="L220" s="32" t="s">
        <v>18</v>
      </c>
      <c r="M220" s="32" t="s">
        <v>19</v>
      </c>
      <c r="N220" s="32" t="s">
        <v>20</v>
      </c>
      <c r="O220" s="32" t="s">
        <v>21</v>
      </c>
      <c r="P220" s="32" t="s">
        <v>22</v>
      </c>
      <c r="Q220" s="149"/>
      <c r="R220" s="150"/>
      <c r="S220" s="152"/>
    </row>
    <row r="221" spans="1:19" x14ac:dyDescent="0.25">
      <c r="A221" s="32">
        <v>1</v>
      </c>
      <c r="B221" s="33">
        <v>2</v>
      </c>
      <c r="C221" s="32">
        <v>3</v>
      </c>
      <c r="D221" s="32">
        <v>4</v>
      </c>
      <c r="E221" s="32">
        <v>5</v>
      </c>
      <c r="F221" s="32">
        <v>6</v>
      </c>
      <c r="G221" s="32">
        <v>7</v>
      </c>
      <c r="H221" s="32">
        <v>8</v>
      </c>
      <c r="I221" s="32">
        <v>9</v>
      </c>
      <c r="J221" s="32">
        <v>10</v>
      </c>
      <c r="K221" s="32">
        <v>11</v>
      </c>
      <c r="L221" s="32">
        <v>12</v>
      </c>
      <c r="M221" s="32">
        <v>13</v>
      </c>
      <c r="N221" s="32">
        <v>14</v>
      </c>
      <c r="O221" s="32">
        <v>15</v>
      </c>
      <c r="P221" s="32">
        <v>16</v>
      </c>
      <c r="Q221" s="32">
        <v>17</v>
      </c>
      <c r="R221" s="33">
        <v>18</v>
      </c>
      <c r="S221" s="33">
        <v>19</v>
      </c>
    </row>
    <row r="222" spans="1:19" s="106" customFormat="1" ht="15" x14ac:dyDescent="0.25">
      <c r="A222" s="101" t="s">
        <v>38</v>
      </c>
      <c r="B222" s="102">
        <f>C222+D222</f>
        <v>390</v>
      </c>
      <c r="C222" s="103">
        <v>1</v>
      </c>
      <c r="D222" s="102">
        <f t="shared" ref="D222:D227" si="81">E222+F222</f>
        <v>389</v>
      </c>
      <c r="E222" s="102">
        <f t="shared" ref="E222:E226" si="82">G222+H222+M222</f>
        <v>385</v>
      </c>
      <c r="F222" s="103">
        <v>4</v>
      </c>
      <c r="G222" s="103">
        <v>16</v>
      </c>
      <c r="H222" s="102">
        <f t="shared" ref="H222:H226" si="83">SUM(I222:L222)</f>
        <v>313</v>
      </c>
      <c r="I222" s="103">
        <v>3</v>
      </c>
      <c r="J222" s="103">
        <v>50</v>
      </c>
      <c r="K222" s="103">
        <v>215</v>
      </c>
      <c r="L222" s="103">
        <v>45</v>
      </c>
      <c r="M222" s="102">
        <f>N222+O222+P222</f>
        <v>56</v>
      </c>
      <c r="N222" s="103">
        <v>27</v>
      </c>
      <c r="O222" s="103">
        <v>6</v>
      </c>
      <c r="P222" s="103">
        <v>23</v>
      </c>
      <c r="Q222" s="104">
        <f t="shared" ref="Q222:Q229" si="84">(H222/D222)*100</f>
        <v>80.462724935732638</v>
      </c>
      <c r="R222" s="104">
        <f t="shared" ref="R222:R229" si="85">((J222+I222)/D222)*100</f>
        <v>13.624678663239074</v>
      </c>
      <c r="S222" s="105"/>
    </row>
    <row r="223" spans="1:19" s="106" customFormat="1" ht="15" x14ac:dyDescent="0.25">
      <c r="A223" s="107" t="s">
        <v>41</v>
      </c>
      <c r="B223" s="102">
        <f t="shared" ref="B223:B229" si="86">C223+D223</f>
        <v>456</v>
      </c>
      <c r="C223" s="103">
        <v>6</v>
      </c>
      <c r="D223" s="102">
        <f t="shared" si="81"/>
        <v>450</v>
      </c>
      <c r="E223" s="102">
        <f t="shared" si="82"/>
        <v>446</v>
      </c>
      <c r="F223" s="103">
        <v>4</v>
      </c>
      <c r="G223" s="103">
        <v>25</v>
      </c>
      <c r="H223" s="102">
        <f t="shared" si="83"/>
        <v>321</v>
      </c>
      <c r="I223" s="103">
        <v>8</v>
      </c>
      <c r="J223" s="103">
        <v>55</v>
      </c>
      <c r="K223" s="103">
        <v>213</v>
      </c>
      <c r="L223" s="103">
        <v>45</v>
      </c>
      <c r="M223" s="102">
        <f t="shared" ref="M223:M228" si="87">SUM(N223:P223)</f>
        <v>100</v>
      </c>
      <c r="N223" s="103">
        <v>43</v>
      </c>
      <c r="O223" s="103">
        <v>23</v>
      </c>
      <c r="P223" s="103">
        <v>34</v>
      </c>
      <c r="Q223" s="104">
        <f t="shared" si="84"/>
        <v>71.333333333333343</v>
      </c>
      <c r="R223" s="104">
        <f t="shared" si="85"/>
        <v>14.000000000000002</v>
      </c>
      <c r="S223" s="108"/>
    </row>
    <row r="224" spans="1:19" s="106" customFormat="1" ht="15" x14ac:dyDescent="0.25">
      <c r="A224" s="107" t="s">
        <v>42</v>
      </c>
      <c r="B224" s="102">
        <f t="shared" si="86"/>
        <v>584</v>
      </c>
      <c r="C224" s="103">
        <v>8</v>
      </c>
      <c r="D224" s="102">
        <f t="shared" si="81"/>
        <v>576</v>
      </c>
      <c r="E224" s="102">
        <f t="shared" si="82"/>
        <v>574</v>
      </c>
      <c r="F224" s="103">
        <v>2</v>
      </c>
      <c r="G224" s="103">
        <v>14</v>
      </c>
      <c r="H224" s="102">
        <f t="shared" si="83"/>
        <v>452</v>
      </c>
      <c r="I224" s="103">
        <v>9</v>
      </c>
      <c r="J224" s="103">
        <v>70</v>
      </c>
      <c r="K224" s="103">
        <v>294</v>
      </c>
      <c r="L224" s="103">
        <v>79</v>
      </c>
      <c r="M224" s="102">
        <f t="shared" si="87"/>
        <v>108</v>
      </c>
      <c r="N224" s="103">
        <v>50</v>
      </c>
      <c r="O224" s="103">
        <v>13</v>
      </c>
      <c r="P224" s="103">
        <v>45</v>
      </c>
      <c r="Q224" s="104">
        <f t="shared" si="84"/>
        <v>78.472222222222214</v>
      </c>
      <c r="R224" s="104">
        <f t="shared" si="85"/>
        <v>13.715277777777779</v>
      </c>
      <c r="S224" s="105"/>
    </row>
    <row r="225" spans="1:19" s="106" customFormat="1" ht="15" x14ac:dyDescent="0.25">
      <c r="A225" s="107" t="s">
        <v>43</v>
      </c>
      <c r="B225" s="102">
        <f t="shared" si="86"/>
        <v>585</v>
      </c>
      <c r="C225" s="103">
        <v>12</v>
      </c>
      <c r="D225" s="102">
        <f t="shared" si="81"/>
        <v>573</v>
      </c>
      <c r="E225" s="102">
        <f t="shared" si="82"/>
        <v>572</v>
      </c>
      <c r="F225" s="103">
        <v>1</v>
      </c>
      <c r="G225" s="103">
        <v>13</v>
      </c>
      <c r="H225" s="102">
        <f t="shared" si="83"/>
        <v>507</v>
      </c>
      <c r="I225" s="103">
        <v>19</v>
      </c>
      <c r="J225" s="103">
        <v>48</v>
      </c>
      <c r="K225" s="103">
        <v>341</v>
      </c>
      <c r="L225" s="103">
        <v>99</v>
      </c>
      <c r="M225" s="102">
        <f t="shared" si="87"/>
        <v>52</v>
      </c>
      <c r="N225" s="103">
        <v>25</v>
      </c>
      <c r="O225" s="103">
        <v>8</v>
      </c>
      <c r="P225" s="103">
        <v>19</v>
      </c>
      <c r="Q225" s="104">
        <f t="shared" si="84"/>
        <v>88.481675392670155</v>
      </c>
      <c r="R225" s="104">
        <f t="shared" si="85"/>
        <v>11.69284467713787</v>
      </c>
      <c r="S225" s="105"/>
    </row>
    <row r="226" spans="1:19" s="106" customFormat="1" ht="15" x14ac:dyDescent="0.25">
      <c r="A226" s="107" t="s">
        <v>45</v>
      </c>
      <c r="B226" s="102">
        <f t="shared" si="86"/>
        <v>436</v>
      </c>
      <c r="C226" s="103">
        <v>5</v>
      </c>
      <c r="D226" s="102">
        <f t="shared" si="81"/>
        <v>431</v>
      </c>
      <c r="E226" s="102">
        <f t="shared" si="82"/>
        <v>429</v>
      </c>
      <c r="F226" s="103">
        <v>2</v>
      </c>
      <c r="G226" s="103"/>
      <c r="H226" s="102">
        <f t="shared" si="83"/>
        <v>421</v>
      </c>
      <c r="I226" s="103">
        <v>6</v>
      </c>
      <c r="J226" s="103">
        <v>50</v>
      </c>
      <c r="K226" s="103">
        <v>294</v>
      </c>
      <c r="L226" s="103">
        <v>71</v>
      </c>
      <c r="M226" s="102">
        <f t="shared" si="87"/>
        <v>8</v>
      </c>
      <c r="N226" s="103">
        <v>2</v>
      </c>
      <c r="O226" s="103">
        <v>1</v>
      </c>
      <c r="P226" s="103">
        <v>5</v>
      </c>
      <c r="Q226" s="104">
        <f t="shared" si="84"/>
        <v>97.679814385150806</v>
      </c>
      <c r="R226" s="104">
        <f t="shared" si="85"/>
        <v>12.993039443155451</v>
      </c>
      <c r="S226" s="109"/>
    </row>
    <row r="227" spans="1:19" s="106" customFormat="1" ht="15" x14ac:dyDescent="0.25">
      <c r="A227" s="107" t="s">
        <v>84</v>
      </c>
      <c r="B227" s="102">
        <f t="shared" si="86"/>
        <v>342</v>
      </c>
      <c r="C227" s="103">
        <v>1</v>
      </c>
      <c r="D227" s="102">
        <f t="shared" si="81"/>
        <v>341</v>
      </c>
      <c r="E227" s="102">
        <f>G227+H227+M227</f>
        <v>341</v>
      </c>
      <c r="F227" s="103"/>
      <c r="G227" s="103">
        <v>4</v>
      </c>
      <c r="H227" s="102">
        <f>SUM(I227:L227)</f>
        <v>324</v>
      </c>
      <c r="I227" s="103">
        <v>25</v>
      </c>
      <c r="J227" s="103">
        <v>81</v>
      </c>
      <c r="K227" s="103">
        <v>211</v>
      </c>
      <c r="L227" s="103">
        <v>7</v>
      </c>
      <c r="M227" s="102">
        <f t="shared" si="87"/>
        <v>13</v>
      </c>
      <c r="N227" s="103">
        <v>2</v>
      </c>
      <c r="O227" s="103">
        <v>1</v>
      </c>
      <c r="P227" s="103">
        <v>10</v>
      </c>
      <c r="Q227" s="104">
        <f>(H227/D227)*100</f>
        <v>95.014662756598241</v>
      </c>
      <c r="R227" s="104">
        <f t="shared" si="85"/>
        <v>31.085043988269796</v>
      </c>
      <c r="S227" s="109"/>
    </row>
    <row r="228" spans="1:19" s="106" customFormat="1" ht="15" x14ac:dyDescent="0.25">
      <c r="A228" s="107" t="s">
        <v>85</v>
      </c>
      <c r="B228" s="102">
        <f t="shared" si="86"/>
        <v>514</v>
      </c>
      <c r="C228" s="103">
        <v>5</v>
      </c>
      <c r="D228" s="102">
        <f t="shared" ref="D228" si="88">E228+F228</f>
        <v>509</v>
      </c>
      <c r="E228" s="102">
        <f>G228+H228+M228</f>
        <v>506</v>
      </c>
      <c r="F228" s="103">
        <v>3</v>
      </c>
      <c r="G228" s="103">
        <v>6</v>
      </c>
      <c r="H228" s="102">
        <f>SUM(I228:L228)</f>
        <v>428</v>
      </c>
      <c r="I228" s="103">
        <v>25</v>
      </c>
      <c r="J228" s="103">
        <v>147</v>
      </c>
      <c r="K228" s="103">
        <v>225</v>
      </c>
      <c r="L228" s="103">
        <v>31</v>
      </c>
      <c r="M228" s="102">
        <f t="shared" si="87"/>
        <v>72</v>
      </c>
      <c r="N228" s="103">
        <v>46</v>
      </c>
      <c r="O228" s="103">
        <v>12</v>
      </c>
      <c r="P228" s="103">
        <v>14</v>
      </c>
      <c r="Q228" s="104">
        <f>(H228/D228)*100</f>
        <v>84.086444007858546</v>
      </c>
      <c r="R228" s="104">
        <f t="shared" ref="R228" si="89">((J228+I228)/D228)*100</f>
        <v>33.791748526522589</v>
      </c>
      <c r="S228" s="109"/>
    </row>
    <row r="229" spans="1:19" s="106" customFormat="1" ht="15" x14ac:dyDescent="0.25">
      <c r="A229" s="110" t="s">
        <v>35</v>
      </c>
      <c r="B229" s="111">
        <f t="shared" si="86"/>
        <v>3307</v>
      </c>
      <c r="C229" s="112">
        <f>SUM(C222:C228)</f>
        <v>38</v>
      </c>
      <c r="D229" s="112">
        <f>E229+F229</f>
        <v>3269</v>
      </c>
      <c r="E229" s="112">
        <f>G229+H229+M229</f>
        <v>3253</v>
      </c>
      <c r="F229" s="112">
        <f>SUM(F222:F228)</f>
        <v>16</v>
      </c>
      <c r="G229" s="112">
        <f>SUM(G222:G228)</f>
        <v>78</v>
      </c>
      <c r="H229" s="112">
        <f>I229+J229+K229+L229</f>
        <v>2766</v>
      </c>
      <c r="I229" s="112">
        <f>SUM(I222:I228)</f>
        <v>95</v>
      </c>
      <c r="J229" s="112">
        <f>SUM(J222:J228)</f>
        <v>501</v>
      </c>
      <c r="K229" s="112">
        <f>SUM(K222:K228)</f>
        <v>1793</v>
      </c>
      <c r="L229" s="112">
        <f>SUM(L222:L228)</f>
        <v>377</v>
      </c>
      <c r="M229" s="111">
        <f>N229+O229+P229</f>
        <v>409</v>
      </c>
      <c r="N229" s="112">
        <f>SUM(N222:N228)</f>
        <v>195</v>
      </c>
      <c r="O229" s="112">
        <f>SUM(O222:O228)</f>
        <v>64</v>
      </c>
      <c r="P229" s="112">
        <f>SUM(P222:P228)</f>
        <v>150</v>
      </c>
      <c r="Q229" s="113">
        <f t="shared" si="84"/>
        <v>84.613031508106445</v>
      </c>
      <c r="R229" s="113">
        <f t="shared" si="85"/>
        <v>18.231875191189967</v>
      </c>
      <c r="S229" s="108"/>
    </row>
    <row r="230" spans="1:19" s="69" customFormat="1" ht="12.75" x14ac:dyDescent="0.25">
      <c r="A230" s="24" t="s">
        <v>36</v>
      </c>
      <c r="B230" s="100"/>
      <c r="C230" s="100"/>
      <c r="D230" s="31">
        <f>(D229/B229)*100</f>
        <v>98.85092228605987</v>
      </c>
      <c r="E230" s="31">
        <f>(E229/D229)*100</f>
        <v>99.510553686142558</v>
      </c>
      <c r="F230" s="31">
        <f>(F229/D229)*100</f>
        <v>0.4894463138574488</v>
      </c>
      <c r="G230" s="31">
        <f>(G229/D229)*100</f>
        <v>2.3860507800550628</v>
      </c>
      <c r="H230" s="31">
        <f>(H229/D229)*100</f>
        <v>84.613031508106445</v>
      </c>
      <c r="I230" s="31">
        <f>(I229/D229)*100</f>
        <v>2.9060874885286019</v>
      </c>
      <c r="J230" s="31">
        <f>(J229/D229)*100</f>
        <v>15.325787702661364</v>
      </c>
      <c r="K230" s="31">
        <f>(K229/D229)*100</f>
        <v>54.848577546650354</v>
      </c>
      <c r="L230" s="31">
        <f>L229/D229*100</f>
        <v>11.532578770266136</v>
      </c>
      <c r="M230" s="31">
        <f>(M229/D229)*100</f>
        <v>12.511471397981033</v>
      </c>
      <c r="N230" s="31">
        <f>(N229/D229)*100</f>
        <v>5.9651269501376563</v>
      </c>
      <c r="O230" s="31">
        <f>(O229/D229)*100</f>
        <v>1.9577852554297952</v>
      </c>
      <c r="P230" s="31">
        <f>(P229/D229)*100</f>
        <v>4.588559192413582</v>
      </c>
      <c r="Q230" s="29"/>
      <c r="R230" s="29"/>
      <c r="S230" s="99"/>
    </row>
    <row r="231" spans="1:19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</row>
    <row r="232" spans="1:19" x14ac:dyDescent="0.25">
      <c r="A232" s="148" t="s">
        <v>62</v>
      </c>
      <c r="B232" s="148"/>
      <c r="C232" s="148"/>
      <c r="D232" s="148"/>
      <c r="E232" s="148"/>
      <c r="F232" s="148"/>
      <c r="G232" s="148"/>
      <c r="H232" s="148"/>
      <c r="I232" s="148"/>
      <c r="J232" s="148"/>
      <c r="K232" s="148"/>
      <c r="L232" s="148"/>
      <c r="M232" s="148"/>
      <c r="N232" s="148"/>
      <c r="O232" s="148"/>
      <c r="P232" s="148"/>
      <c r="Q232" s="148"/>
      <c r="R232" s="148"/>
      <c r="S232" s="148"/>
    </row>
  </sheetData>
  <mergeCells count="164">
    <mergeCell ref="A31:S31"/>
    <mergeCell ref="A33:A34"/>
    <mergeCell ref="B33:B34"/>
    <mergeCell ref="B163:S163"/>
    <mergeCell ref="A164:S164"/>
    <mergeCell ref="C165:D165"/>
    <mergeCell ref="G165:L165"/>
    <mergeCell ref="O165:S165"/>
    <mergeCell ref="A166:A167"/>
    <mergeCell ref="B166:B167"/>
    <mergeCell ref="C166:C167"/>
    <mergeCell ref="D166:D167"/>
    <mergeCell ref="E166:E167"/>
    <mergeCell ref="F166:F167"/>
    <mergeCell ref="G166:G167"/>
    <mergeCell ref="H166:L166"/>
    <mergeCell ref="M166:P166"/>
    <mergeCell ref="Q166:Q167"/>
    <mergeCell ref="R166:R167"/>
    <mergeCell ref="S166:S167"/>
    <mergeCell ref="C33:C34"/>
    <mergeCell ref="D33:D34"/>
    <mergeCell ref="E33:E34"/>
    <mergeCell ref="S33:S34"/>
    <mergeCell ref="A2:S2"/>
    <mergeCell ref="A1:R1"/>
    <mergeCell ref="F3:L3"/>
    <mergeCell ref="B4:D4"/>
    <mergeCell ref="E4:M4"/>
    <mergeCell ref="N4:R4"/>
    <mergeCell ref="Q5:Q6"/>
    <mergeCell ref="R5:R6"/>
    <mergeCell ref="S5:S6"/>
    <mergeCell ref="A5:A6"/>
    <mergeCell ref="B5:B6"/>
    <mergeCell ref="C5:C6"/>
    <mergeCell ref="D5:D6"/>
    <mergeCell ref="E5:E6"/>
    <mergeCell ref="F5:F6"/>
    <mergeCell ref="G5:G6"/>
    <mergeCell ref="H5:L5"/>
    <mergeCell ref="M5:P5"/>
    <mergeCell ref="O32:S32"/>
    <mergeCell ref="C32:D32"/>
    <mergeCell ref="S60:S61"/>
    <mergeCell ref="B57:S57"/>
    <mergeCell ref="A58:S58"/>
    <mergeCell ref="F33:F34"/>
    <mergeCell ref="G33:G34"/>
    <mergeCell ref="H33:L33"/>
    <mergeCell ref="M33:P33"/>
    <mergeCell ref="Q33:Q34"/>
    <mergeCell ref="R33:R34"/>
    <mergeCell ref="F60:F61"/>
    <mergeCell ref="G60:G61"/>
    <mergeCell ref="H60:L60"/>
    <mergeCell ref="M60:P60"/>
    <mergeCell ref="Q60:Q61"/>
    <mergeCell ref="R60:R61"/>
    <mergeCell ref="G59:L59"/>
    <mergeCell ref="A60:A61"/>
    <mergeCell ref="B60:B61"/>
    <mergeCell ref="C60:C61"/>
    <mergeCell ref="D60:D61"/>
    <mergeCell ref="E60:E61"/>
    <mergeCell ref="G85:L85"/>
    <mergeCell ref="A86:A87"/>
    <mergeCell ref="B86:B87"/>
    <mergeCell ref="C86:C87"/>
    <mergeCell ref="D86:D87"/>
    <mergeCell ref="E86:E87"/>
    <mergeCell ref="F86:F87"/>
    <mergeCell ref="B83:S83"/>
    <mergeCell ref="A84:S84"/>
    <mergeCell ref="G86:G87"/>
    <mergeCell ref="H86:L86"/>
    <mergeCell ref="M86:P86"/>
    <mergeCell ref="Q86:Q87"/>
    <mergeCell ref="R86:R87"/>
    <mergeCell ref="S86:S87"/>
    <mergeCell ref="M140:P140"/>
    <mergeCell ref="F216:L216"/>
    <mergeCell ref="B217:D217"/>
    <mergeCell ref="E217:M217"/>
    <mergeCell ref="G139:L139"/>
    <mergeCell ref="M113:P113"/>
    <mergeCell ref="Q113:Q114"/>
    <mergeCell ref="R113:R114"/>
    <mergeCell ref="B110:S110"/>
    <mergeCell ref="A111:S111"/>
    <mergeCell ref="G112:L112"/>
    <mergeCell ref="B137:S137"/>
    <mergeCell ref="A138:S138"/>
    <mergeCell ref="A113:A114"/>
    <mergeCell ref="B113:B114"/>
    <mergeCell ref="C113:C114"/>
    <mergeCell ref="D113:D114"/>
    <mergeCell ref="E113:E114"/>
    <mergeCell ref="F113:F114"/>
    <mergeCell ref="G113:G114"/>
    <mergeCell ref="H113:L113"/>
    <mergeCell ref="S113:S114"/>
    <mergeCell ref="O139:S139"/>
    <mergeCell ref="C139:D139"/>
    <mergeCell ref="Q219:Q220"/>
    <mergeCell ref="R219:R220"/>
    <mergeCell ref="S219:S220"/>
    <mergeCell ref="A219:A220"/>
    <mergeCell ref="B219:B220"/>
    <mergeCell ref="C219:C220"/>
    <mergeCell ref="D219:D220"/>
    <mergeCell ref="E219:E220"/>
    <mergeCell ref="F219:F220"/>
    <mergeCell ref="G219:G220"/>
    <mergeCell ref="H219:L219"/>
    <mergeCell ref="M219:P219"/>
    <mergeCell ref="N217:R217"/>
    <mergeCell ref="Q140:Q141"/>
    <mergeCell ref="R140:R141"/>
    <mergeCell ref="S140:S141"/>
    <mergeCell ref="B189:S189"/>
    <mergeCell ref="A190:S190"/>
    <mergeCell ref="G191:L191"/>
    <mergeCell ref="M192:P192"/>
    <mergeCell ref="Q192:Q193"/>
    <mergeCell ref="A192:A193"/>
    <mergeCell ref="B192:B193"/>
    <mergeCell ref="C192:C193"/>
    <mergeCell ref="D192:D193"/>
    <mergeCell ref="E192:E193"/>
    <mergeCell ref="A140:A141"/>
    <mergeCell ref="B140:B141"/>
    <mergeCell ref="C140:C141"/>
    <mergeCell ref="F192:F193"/>
    <mergeCell ref="G192:G193"/>
    <mergeCell ref="H192:L192"/>
    <mergeCell ref="A214:S214"/>
    <mergeCell ref="A215:S215"/>
    <mergeCell ref="A185:S185"/>
    <mergeCell ref="H140:L140"/>
    <mergeCell ref="A27:S27"/>
    <mergeCell ref="A55:S55"/>
    <mergeCell ref="A81:S81"/>
    <mergeCell ref="A108:S108"/>
    <mergeCell ref="A134:S134"/>
    <mergeCell ref="A160:S160"/>
    <mergeCell ref="A212:S212"/>
    <mergeCell ref="A232:S232"/>
    <mergeCell ref="R192:R193"/>
    <mergeCell ref="S192:S193"/>
    <mergeCell ref="O191:S191"/>
    <mergeCell ref="C191:D191"/>
    <mergeCell ref="A30:S30"/>
    <mergeCell ref="E32:N32"/>
    <mergeCell ref="O59:S59"/>
    <mergeCell ref="C59:D59"/>
    <mergeCell ref="O85:S85"/>
    <mergeCell ref="C85:D85"/>
    <mergeCell ref="O112:S112"/>
    <mergeCell ref="C112:D112"/>
    <mergeCell ref="D140:D141"/>
    <mergeCell ref="E140:E141"/>
    <mergeCell ref="F140:F141"/>
    <mergeCell ref="G140:G141"/>
  </mergeCells>
  <pageMargins left="0.19685039370078741" right="0.19685039370078741" top="0.43307086614173229" bottom="0.3937007874015748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7"/>
  <sheetViews>
    <sheetView topLeftCell="A199" workbookViewId="0">
      <selection activeCell="A205" sqref="A205:E208"/>
    </sheetView>
  </sheetViews>
  <sheetFormatPr defaultRowHeight="15" x14ac:dyDescent="0.25"/>
  <cols>
    <col min="1" max="2" width="18.7109375" customWidth="1"/>
    <col min="3" max="3" width="18.7109375" style="91" customWidth="1"/>
    <col min="4" max="4" width="10.7109375" customWidth="1"/>
    <col min="5" max="5" width="11" customWidth="1"/>
    <col min="13" max="13" width="8.42578125" customWidth="1"/>
    <col min="18" max="18" width="25" customWidth="1"/>
  </cols>
  <sheetData>
    <row r="1" spans="1:18" ht="18.75" x14ac:dyDescent="0.25">
      <c r="A1" s="167" t="s">
        <v>113</v>
      </c>
      <c r="B1" s="167"/>
      <c r="C1" s="167"/>
      <c r="F1" s="169" t="s">
        <v>123</v>
      </c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1:18" ht="18.75" x14ac:dyDescent="0.3">
      <c r="A2" s="78" t="s">
        <v>96</v>
      </c>
      <c r="B2" s="78" t="s">
        <v>97</v>
      </c>
      <c r="C2" s="87" t="s">
        <v>98</v>
      </c>
      <c r="E2" s="79"/>
      <c r="I2" s="165" t="s">
        <v>99</v>
      </c>
      <c r="J2" s="164"/>
      <c r="K2" s="164"/>
      <c r="L2" s="164"/>
      <c r="M2" s="164"/>
      <c r="N2" s="164"/>
      <c r="O2" s="164"/>
    </row>
    <row r="3" spans="1:18" ht="24" x14ac:dyDescent="0.3">
      <c r="A3" s="80" t="s">
        <v>122</v>
      </c>
      <c r="B3" s="81">
        <v>99.3</v>
      </c>
      <c r="C3" s="81">
        <v>31.1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8.75" x14ac:dyDescent="0.3">
      <c r="A4" s="80" t="s">
        <v>34</v>
      </c>
      <c r="B4" s="81">
        <v>98.6</v>
      </c>
      <c r="C4" s="81">
        <v>51.9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spans="1:18" ht="18.75" x14ac:dyDescent="0.3">
      <c r="A5" s="80" t="s">
        <v>27</v>
      </c>
      <c r="B5" s="81">
        <v>97.9</v>
      </c>
      <c r="C5" s="81">
        <v>46.8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18" ht="18.75" x14ac:dyDescent="0.3">
      <c r="A6" s="80" t="s">
        <v>24</v>
      </c>
      <c r="B6" s="81">
        <v>97.7</v>
      </c>
      <c r="C6" s="81">
        <v>45.7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1:18" ht="18.75" x14ac:dyDescent="0.3">
      <c r="A7" s="80" t="s">
        <v>23</v>
      </c>
      <c r="B7" s="81">
        <v>97.3</v>
      </c>
      <c r="C7" s="81">
        <v>42.5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18" ht="18.75" x14ac:dyDescent="0.3">
      <c r="A8" s="80" t="s">
        <v>30</v>
      </c>
      <c r="B8" s="81">
        <v>97.3</v>
      </c>
      <c r="C8" s="81">
        <v>45.3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18.75" x14ac:dyDescent="0.3">
      <c r="A9" s="80" t="s">
        <v>28</v>
      </c>
      <c r="B9" s="81">
        <v>96.3</v>
      </c>
      <c r="C9" s="81">
        <v>50.5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spans="1:18" ht="24" x14ac:dyDescent="0.3">
      <c r="A10" s="80" t="s">
        <v>72</v>
      </c>
      <c r="B10" s="81">
        <v>96.1</v>
      </c>
      <c r="C10" s="81">
        <v>39.200000000000003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</row>
    <row r="11" spans="1:18" ht="24" x14ac:dyDescent="0.3">
      <c r="A11" s="80" t="s">
        <v>26</v>
      </c>
      <c r="B11" s="81">
        <v>95.5</v>
      </c>
      <c r="C11" s="81">
        <v>16.8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spans="1:18" ht="18.75" x14ac:dyDescent="0.3">
      <c r="A12" s="80" t="s">
        <v>25</v>
      </c>
      <c r="B12" s="81">
        <v>94.6</v>
      </c>
      <c r="C12" s="81">
        <v>37.299999999999997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</row>
    <row r="13" spans="1:18" ht="18.75" x14ac:dyDescent="0.3">
      <c r="A13" s="80" t="s">
        <v>121</v>
      </c>
      <c r="B13" s="81">
        <v>93.6</v>
      </c>
      <c r="C13" s="81">
        <v>64.5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</row>
    <row r="14" spans="1:18" ht="18.75" x14ac:dyDescent="0.3">
      <c r="A14" s="82" t="s">
        <v>50</v>
      </c>
      <c r="B14" s="81">
        <v>92.6</v>
      </c>
      <c r="C14" s="81">
        <v>39.799999999999997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</row>
    <row r="15" spans="1:18" ht="18.75" x14ac:dyDescent="0.3">
      <c r="A15" s="80" t="s">
        <v>100</v>
      </c>
      <c r="B15" s="81">
        <v>91.7</v>
      </c>
      <c r="C15" s="81">
        <v>37.4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</row>
    <row r="16" spans="1:18" ht="18.75" x14ac:dyDescent="0.3">
      <c r="A16" s="80" t="s">
        <v>86</v>
      </c>
      <c r="B16" s="81">
        <v>91.1</v>
      </c>
      <c r="C16" s="81">
        <v>78.5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</row>
    <row r="17" spans="1:18" ht="18.75" x14ac:dyDescent="0.3">
      <c r="A17" s="80" t="s">
        <v>32</v>
      </c>
      <c r="B17" s="81">
        <v>91</v>
      </c>
      <c r="C17" s="81">
        <v>52.4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</row>
    <row r="18" spans="1:18" ht="18.75" x14ac:dyDescent="0.3">
      <c r="A18" s="80" t="s">
        <v>29</v>
      </c>
      <c r="B18" s="81">
        <v>89.4</v>
      </c>
      <c r="C18" s="81">
        <v>13.7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</row>
    <row r="19" spans="1:18" ht="18.75" x14ac:dyDescent="0.3">
      <c r="A19" s="80" t="s">
        <v>70</v>
      </c>
      <c r="B19" s="81">
        <v>87.9</v>
      </c>
      <c r="C19" s="81">
        <v>20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</row>
    <row r="20" spans="1:18" ht="18.75" x14ac:dyDescent="0.3">
      <c r="A20" s="80" t="s">
        <v>51</v>
      </c>
      <c r="B20" s="81">
        <v>82.8</v>
      </c>
      <c r="C20" s="81">
        <v>30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</row>
    <row r="21" spans="1:18" ht="18.75" x14ac:dyDescent="0.3">
      <c r="A21" s="80" t="s">
        <v>120</v>
      </c>
      <c r="B21" s="81">
        <v>82.5</v>
      </c>
      <c r="C21" s="81">
        <v>34.9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</row>
    <row r="22" spans="1:18" ht="18.75" x14ac:dyDescent="0.3">
      <c r="A22" s="80" t="s">
        <v>119</v>
      </c>
      <c r="B22" s="81">
        <v>79.2</v>
      </c>
      <c r="C22" s="81">
        <v>37.200000000000003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</row>
    <row r="23" spans="1:18" ht="18.75" x14ac:dyDescent="0.3">
      <c r="A23" s="80" t="s">
        <v>33</v>
      </c>
      <c r="B23" s="81">
        <v>70.900000000000006</v>
      </c>
      <c r="C23" s="81">
        <v>43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</row>
    <row r="24" spans="1:18" ht="18.75" x14ac:dyDescent="0.3">
      <c r="A24" s="83" t="s">
        <v>101</v>
      </c>
      <c r="B24" s="88">
        <v>91.9</v>
      </c>
      <c r="C24" s="88">
        <v>39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</row>
    <row r="25" spans="1:18" ht="18.75" x14ac:dyDescent="0.3"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</row>
    <row r="29" spans="1:18" ht="18.75" x14ac:dyDescent="0.25">
      <c r="A29" s="167" t="s">
        <v>124</v>
      </c>
      <c r="B29" s="167"/>
      <c r="C29" s="167"/>
      <c r="F29" s="169" t="s">
        <v>114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</row>
    <row r="30" spans="1:18" ht="18.75" x14ac:dyDescent="0.3">
      <c r="A30" s="78" t="s">
        <v>96</v>
      </c>
      <c r="B30" s="78" t="s">
        <v>97</v>
      </c>
      <c r="C30" s="87" t="s">
        <v>98</v>
      </c>
      <c r="E30" s="79"/>
      <c r="F30" s="79"/>
      <c r="G30" s="79"/>
      <c r="H30" s="168" t="s">
        <v>102</v>
      </c>
      <c r="I30" s="168"/>
      <c r="J30" s="168"/>
      <c r="K30" s="168"/>
      <c r="L30" s="168"/>
      <c r="M30" s="168"/>
      <c r="N30" s="168"/>
      <c r="O30" s="168"/>
      <c r="P30" s="168"/>
      <c r="Q30" s="79"/>
      <c r="R30" s="79"/>
    </row>
    <row r="31" spans="1:18" ht="18.75" x14ac:dyDescent="0.3">
      <c r="A31" s="80" t="s">
        <v>27</v>
      </c>
      <c r="B31" s="81">
        <v>100</v>
      </c>
      <c r="C31" s="81">
        <v>32.6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</row>
    <row r="32" spans="1:18" ht="18.75" x14ac:dyDescent="0.3">
      <c r="A32" s="80" t="s">
        <v>30</v>
      </c>
      <c r="B32" s="81">
        <v>100</v>
      </c>
      <c r="C32" s="81">
        <v>33.299999999999997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</row>
    <row r="33" spans="1:18" ht="18.75" x14ac:dyDescent="0.3">
      <c r="A33" s="80" t="s">
        <v>86</v>
      </c>
      <c r="B33" s="81">
        <v>100</v>
      </c>
      <c r="C33" s="81">
        <v>71.400000000000006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</row>
    <row r="34" spans="1:18" ht="24" x14ac:dyDescent="0.3">
      <c r="A34" s="80" t="s">
        <v>122</v>
      </c>
      <c r="B34" s="81">
        <v>98.8</v>
      </c>
      <c r="C34" s="81">
        <v>23.2</v>
      </c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</row>
    <row r="35" spans="1:18" ht="18.75" x14ac:dyDescent="0.3">
      <c r="A35" s="82" t="s">
        <v>50</v>
      </c>
      <c r="B35" s="81">
        <v>97.9</v>
      </c>
      <c r="C35" s="81">
        <v>35.799999999999997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</row>
    <row r="36" spans="1:18" ht="24" x14ac:dyDescent="0.3">
      <c r="A36" s="80" t="s">
        <v>72</v>
      </c>
      <c r="B36" s="81">
        <v>97.8</v>
      </c>
      <c r="C36" s="81">
        <v>44.6</v>
      </c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</row>
    <row r="37" spans="1:18" ht="18.75" x14ac:dyDescent="0.3">
      <c r="A37" s="80" t="s">
        <v>25</v>
      </c>
      <c r="B37" s="81">
        <v>97.7</v>
      </c>
      <c r="C37" s="81">
        <v>25.3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</row>
    <row r="38" spans="1:18" ht="18.75" x14ac:dyDescent="0.3">
      <c r="A38" s="80" t="s">
        <v>34</v>
      </c>
      <c r="B38" s="81">
        <v>97.5</v>
      </c>
      <c r="C38" s="81">
        <v>30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</row>
    <row r="39" spans="1:18" ht="18.75" x14ac:dyDescent="0.3">
      <c r="A39" s="80" t="s">
        <v>23</v>
      </c>
      <c r="B39" s="81">
        <v>96.3</v>
      </c>
      <c r="C39" s="81">
        <v>37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</row>
    <row r="40" spans="1:18" ht="18.75" x14ac:dyDescent="0.3">
      <c r="A40" s="80" t="s">
        <v>28</v>
      </c>
      <c r="B40" s="81">
        <v>95.7</v>
      </c>
      <c r="C40" s="81">
        <v>46.7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</row>
    <row r="41" spans="1:18" ht="18.75" x14ac:dyDescent="0.3">
      <c r="A41" s="80" t="s">
        <v>70</v>
      </c>
      <c r="B41" s="81">
        <v>94.6</v>
      </c>
      <c r="C41" s="81">
        <v>4.5999999999999996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ht="18.75" x14ac:dyDescent="0.3">
      <c r="A42" s="80" t="s">
        <v>32</v>
      </c>
      <c r="B42" s="81">
        <v>94.4</v>
      </c>
      <c r="C42" s="81">
        <v>36.1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ht="18.75" x14ac:dyDescent="0.3">
      <c r="A43" s="80" t="s">
        <v>120</v>
      </c>
      <c r="B43" s="81">
        <v>94</v>
      </c>
      <c r="C43" s="81">
        <v>28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ht="18.75" x14ac:dyDescent="0.3">
      <c r="A44" s="80" t="s">
        <v>24</v>
      </c>
      <c r="B44" s="81">
        <v>93.3</v>
      </c>
      <c r="C44" s="81">
        <v>31.1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 ht="18.75" x14ac:dyDescent="0.3">
      <c r="A45" s="80" t="s">
        <v>51</v>
      </c>
      <c r="B45" s="81">
        <v>92.7</v>
      </c>
      <c r="C45" s="81">
        <v>18.2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 ht="24" x14ac:dyDescent="0.3">
      <c r="A46" s="80" t="s">
        <v>26</v>
      </c>
      <c r="B46" s="81">
        <v>91.7</v>
      </c>
      <c r="C46" s="81">
        <v>8.3000000000000007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18" ht="18.75" x14ac:dyDescent="0.3">
      <c r="A47" s="80" t="s">
        <v>100</v>
      </c>
      <c r="B47" s="81">
        <v>87.1</v>
      </c>
      <c r="C47" s="81">
        <v>30.9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</row>
    <row r="48" spans="1:18" ht="18.75" x14ac:dyDescent="0.3">
      <c r="A48" s="80" t="s">
        <v>29</v>
      </c>
      <c r="B48" s="81">
        <v>85.7</v>
      </c>
      <c r="C48" s="81">
        <v>11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1:18" ht="18.75" x14ac:dyDescent="0.3">
      <c r="A49" s="80" t="s">
        <v>121</v>
      </c>
      <c r="B49" s="81">
        <v>79.3</v>
      </c>
      <c r="C49" s="81">
        <v>37.9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1:18" ht="18.75" x14ac:dyDescent="0.3">
      <c r="A50" s="80" t="s">
        <v>119</v>
      </c>
      <c r="B50" s="81">
        <v>68.2</v>
      </c>
      <c r="C50" s="81">
        <v>25.8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ht="18.75" x14ac:dyDescent="0.3">
      <c r="A51" s="80" t="s">
        <v>33</v>
      </c>
      <c r="B51" s="81">
        <v>65.599999999999994</v>
      </c>
      <c r="C51" s="81">
        <v>26.7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 ht="18.75" x14ac:dyDescent="0.3">
      <c r="A52" s="83" t="s">
        <v>101</v>
      </c>
      <c r="B52" s="84">
        <v>90.4</v>
      </c>
      <c r="C52" s="92">
        <v>27.7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1:18" ht="18.75" x14ac:dyDescent="0.3"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</row>
    <row r="56" spans="1:18" ht="18.75" x14ac:dyDescent="0.25">
      <c r="A56" s="167" t="s">
        <v>115</v>
      </c>
      <c r="B56" s="167"/>
      <c r="C56" s="167"/>
      <c r="F56" s="169" t="s">
        <v>116</v>
      </c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</row>
    <row r="57" spans="1:18" ht="18.75" x14ac:dyDescent="0.3">
      <c r="A57" s="78" t="s">
        <v>96</v>
      </c>
      <c r="B57" s="78" t="s">
        <v>97</v>
      </c>
      <c r="C57" s="87" t="s">
        <v>98</v>
      </c>
      <c r="E57" s="79"/>
      <c r="F57" s="79"/>
      <c r="G57" s="79"/>
      <c r="H57" s="168" t="s">
        <v>102</v>
      </c>
      <c r="I57" s="168"/>
      <c r="J57" s="168"/>
      <c r="K57" s="168"/>
      <c r="L57" s="168"/>
      <c r="M57" s="168"/>
      <c r="N57" s="168"/>
      <c r="O57" s="168"/>
      <c r="P57" s="168"/>
      <c r="Q57" s="79"/>
      <c r="R57" s="79"/>
    </row>
    <row r="58" spans="1:18" ht="24" x14ac:dyDescent="0.3">
      <c r="A58" s="80" t="s">
        <v>122</v>
      </c>
      <c r="B58" s="81">
        <v>100</v>
      </c>
      <c r="C58" s="81">
        <v>22.1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</row>
    <row r="59" spans="1:18" ht="18.75" x14ac:dyDescent="0.3">
      <c r="A59" s="80" t="s">
        <v>30</v>
      </c>
      <c r="B59" s="81">
        <v>100</v>
      </c>
      <c r="C59" s="81">
        <v>41.5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</row>
    <row r="60" spans="1:18" ht="18.75" x14ac:dyDescent="0.3">
      <c r="A60" s="80" t="s">
        <v>34</v>
      </c>
      <c r="B60" s="81">
        <v>100</v>
      </c>
      <c r="C60" s="81">
        <v>57.6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</row>
    <row r="61" spans="1:18" ht="18.75" x14ac:dyDescent="0.3">
      <c r="A61" s="80" t="s">
        <v>86</v>
      </c>
      <c r="B61" s="81">
        <v>100</v>
      </c>
      <c r="C61" s="81">
        <v>57.1</v>
      </c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</row>
    <row r="62" spans="1:18" ht="18.75" x14ac:dyDescent="0.3">
      <c r="A62" s="80" t="s">
        <v>24</v>
      </c>
      <c r="B62" s="81">
        <v>96.3</v>
      </c>
      <c r="C62" s="81">
        <v>35.200000000000003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</row>
    <row r="63" spans="1:18" ht="18.75" x14ac:dyDescent="0.3">
      <c r="A63" s="80" t="s">
        <v>23</v>
      </c>
      <c r="B63" s="81">
        <v>95.8</v>
      </c>
      <c r="C63" s="81">
        <v>32.4</v>
      </c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</row>
    <row r="64" spans="1:18" ht="24" x14ac:dyDescent="0.3">
      <c r="A64" s="80" t="s">
        <v>26</v>
      </c>
      <c r="B64" s="81">
        <v>94.8</v>
      </c>
      <c r="C64" s="81">
        <v>19</v>
      </c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</row>
    <row r="65" spans="1:18" ht="18.75" x14ac:dyDescent="0.3">
      <c r="A65" s="80" t="s">
        <v>27</v>
      </c>
      <c r="B65" s="81">
        <v>94.1</v>
      </c>
      <c r="C65" s="81">
        <v>35.299999999999997</v>
      </c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</row>
    <row r="66" spans="1:18" ht="18.75" x14ac:dyDescent="0.3">
      <c r="A66" s="80" t="s">
        <v>28</v>
      </c>
      <c r="B66" s="81">
        <v>93.2</v>
      </c>
      <c r="C66" s="81">
        <v>41.4</v>
      </c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</row>
    <row r="67" spans="1:18" ht="18.75" x14ac:dyDescent="0.3">
      <c r="A67" s="80" t="s">
        <v>121</v>
      </c>
      <c r="B67" s="81">
        <v>92.3</v>
      </c>
      <c r="C67" s="81">
        <v>53.8</v>
      </c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</row>
    <row r="68" spans="1:18" ht="24" x14ac:dyDescent="0.3">
      <c r="A68" s="80" t="s">
        <v>72</v>
      </c>
      <c r="B68" s="81">
        <v>91</v>
      </c>
      <c r="C68" s="81">
        <v>41</v>
      </c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</row>
    <row r="69" spans="1:18" ht="18.75" x14ac:dyDescent="0.3">
      <c r="A69" s="80" t="s">
        <v>100</v>
      </c>
      <c r="B69" s="81">
        <v>90.6</v>
      </c>
      <c r="C69" s="81">
        <v>35.299999999999997</v>
      </c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</row>
    <row r="70" spans="1:18" ht="18.75" x14ac:dyDescent="0.3">
      <c r="A70" s="80" t="s">
        <v>29</v>
      </c>
      <c r="B70" s="81">
        <v>88.3</v>
      </c>
      <c r="C70" s="81">
        <v>11.7</v>
      </c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</row>
    <row r="71" spans="1:18" ht="18.75" x14ac:dyDescent="0.3">
      <c r="A71" s="80" t="s">
        <v>70</v>
      </c>
      <c r="B71" s="81">
        <v>88.1</v>
      </c>
      <c r="C71" s="81">
        <v>31.2</v>
      </c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</row>
    <row r="72" spans="1:18" ht="18.75" x14ac:dyDescent="0.3">
      <c r="A72" s="80" t="s">
        <v>25</v>
      </c>
      <c r="B72" s="81">
        <v>87.5</v>
      </c>
      <c r="C72" s="81">
        <v>26.4</v>
      </c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</row>
    <row r="73" spans="1:18" ht="18.75" x14ac:dyDescent="0.3">
      <c r="A73" s="82" t="s">
        <v>50</v>
      </c>
      <c r="B73" s="81">
        <v>87</v>
      </c>
      <c r="C73" s="81">
        <v>23.2</v>
      </c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</row>
    <row r="74" spans="1:18" ht="18.75" x14ac:dyDescent="0.3">
      <c r="A74" s="80" t="s">
        <v>32</v>
      </c>
      <c r="B74" s="81">
        <v>86</v>
      </c>
      <c r="C74" s="81">
        <v>41.9</v>
      </c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</row>
    <row r="75" spans="1:18" ht="18.75" x14ac:dyDescent="0.3">
      <c r="A75" s="80" t="s">
        <v>119</v>
      </c>
      <c r="B75" s="81">
        <v>85.5</v>
      </c>
      <c r="C75" s="81">
        <v>39.1</v>
      </c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</row>
    <row r="76" spans="1:18" ht="18.75" x14ac:dyDescent="0.3">
      <c r="A76" s="80" t="s">
        <v>120</v>
      </c>
      <c r="B76" s="81">
        <v>68.099999999999994</v>
      </c>
      <c r="C76" s="81">
        <v>29</v>
      </c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</row>
    <row r="77" spans="1:18" ht="18.75" x14ac:dyDescent="0.3">
      <c r="A77" s="80" t="s">
        <v>51</v>
      </c>
      <c r="B77" s="81">
        <v>64.099999999999994</v>
      </c>
      <c r="C77" s="81">
        <v>12.8</v>
      </c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</row>
    <row r="78" spans="1:18" ht="18.75" x14ac:dyDescent="0.3">
      <c r="A78" s="80" t="s">
        <v>33</v>
      </c>
      <c r="B78" s="81">
        <v>52</v>
      </c>
      <c r="C78" s="81">
        <v>34.700000000000003</v>
      </c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</row>
    <row r="79" spans="1:18" s="89" customFormat="1" ht="18.75" x14ac:dyDescent="0.3">
      <c r="A79" s="83" t="s">
        <v>101</v>
      </c>
      <c r="B79" s="88">
        <v>87.9</v>
      </c>
      <c r="C79" s="88">
        <v>32.4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</row>
    <row r="83" spans="1:18" x14ac:dyDescent="0.25">
      <c r="A83" s="167" t="s">
        <v>117</v>
      </c>
      <c r="B83" s="167"/>
      <c r="C83" s="167"/>
      <c r="E83" s="94"/>
      <c r="F83" s="166" t="s">
        <v>125</v>
      </c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</row>
    <row r="84" spans="1:18" x14ac:dyDescent="0.25">
      <c r="A84" s="78" t="s">
        <v>96</v>
      </c>
      <c r="B84" s="78" t="s">
        <v>97</v>
      </c>
      <c r="C84" s="87" t="s">
        <v>98</v>
      </c>
      <c r="I84" s="164" t="s">
        <v>102</v>
      </c>
      <c r="J84" s="164"/>
      <c r="K84" s="164"/>
      <c r="L84" s="164"/>
      <c r="M84" s="164"/>
      <c r="N84" s="164"/>
      <c r="O84" s="164"/>
    </row>
    <row r="85" spans="1:18" x14ac:dyDescent="0.25">
      <c r="A85" s="80" t="s">
        <v>121</v>
      </c>
      <c r="B85" s="81">
        <v>100</v>
      </c>
      <c r="C85" s="81">
        <v>78.3</v>
      </c>
    </row>
    <row r="86" spans="1:18" ht="24" x14ac:dyDescent="0.25">
      <c r="A86" s="80" t="s">
        <v>26</v>
      </c>
      <c r="B86" s="81">
        <v>98.6</v>
      </c>
      <c r="C86" s="81">
        <v>15.9</v>
      </c>
    </row>
    <row r="87" spans="1:18" x14ac:dyDescent="0.25">
      <c r="A87" s="80" t="s">
        <v>24</v>
      </c>
      <c r="B87" s="81">
        <v>98.3</v>
      </c>
      <c r="C87" s="81">
        <v>40</v>
      </c>
    </row>
    <row r="88" spans="1:18" ht="24" x14ac:dyDescent="0.25">
      <c r="A88" s="80" t="s">
        <v>122</v>
      </c>
      <c r="B88" s="81">
        <v>97.9</v>
      </c>
      <c r="C88" s="81">
        <v>36.200000000000003</v>
      </c>
    </row>
    <row r="89" spans="1:18" x14ac:dyDescent="0.25">
      <c r="A89" s="80" t="s">
        <v>34</v>
      </c>
      <c r="B89" s="81">
        <v>97.8</v>
      </c>
      <c r="C89" s="81">
        <v>48.9</v>
      </c>
    </row>
    <row r="90" spans="1:18" x14ac:dyDescent="0.25">
      <c r="A90" s="80" t="s">
        <v>25</v>
      </c>
      <c r="B90" s="81">
        <v>97.6</v>
      </c>
      <c r="C90" s="81">
        <v>31.7</v>
      </c>
    </row>
    <row r="91" spans="1:18" x14ac:dyDescent="0.25">
      <c r="A91" s="80" t="s">
        <v>23</v>
      </c>
      <c r="B91" s="81">
        <v>97</v>
      </c>
      <c r="C91" s="81">
        <v>49.3</v>
      </c>
    </row>
    <row r="92" spans="1:18" x14ac:dyDescent="0.25">
      <c r="A92" s="80" t="s">
        <v>28</v>
      </c>
      <c r="B92" s="81">
        <v>96.9</v>
      </c>
      <c r="C92" s="81">
        <v>29.4</v>
      </c>
    </row>
    <row r="93" spans="1:18" ht="24" x14ac:dyDescent="0.25">
      <c r="A93" s="80" t="s">
        <v>72</v>
      </c>
      <c r="B93" s="81">
        <v>96.2</v>
      </c>
      <c r="C93" s="81">
        <v>32.1</v>
      </c>
    </row>
    <row r="94" spans="1:18" x14ac:dyDescent="0.25">
      <c r="A94" s="80" t="s">
        <v>27</v>
      </c>
      <c r="B94" s="81">
        <v>95.1</v>
      </c>
      <c r="C94" s="81">
        <v>39.299999999999997</v>
      </c>
    </row>
    <row r="95" spans="1:18" x14ac:dyDescent="0.25">
      <c r="A95" s="80" t="s">
        <v>30</v>
      </c>
      <c r="B95" s="81">
        <v>94.9</v>
      </c>
      <c r="C95" s="81">
        <v>36.700000000000003</v>
      </c>
    </row>
    <row r="96" spans="1:18" x14ac:dyDescent="0.25">
      <c r="A96" s="80" t="s">
        <v>32</v>
      </c>
      <c r="B96" s="81">
        <v>88.1</v>
      </c>
      <c r="C96" s="81">
        <v>48.6</v>
      </c>
    </row>
    <row r="97" spans="1:18" x14ac:dyDescent="0.25">
      <c r="A97" s="80" t="s">
        <v>100</v>
      </c>
      <c r="B97" s="81">
        <v>85.8</v>
      </c>
      <c r="C97" s="81">
        <v>35.1</v>
      </c>
    </row>
    <row r="98" spans="1:18" x14ac:dyDescent="0.25">
      <c r="A98" s="80" t="s">
        <v>29</v>
      </c>
      <c r="B98" s="81">
        <v>85.6</v>
      </c>
      <c r="C98" s="81">
        <v>20</v>
      </c>
    </row>
    <row r="99" spans="1:18" x14ac:dyDescent="0.25">
      <c r="A99" s="80" t="s">
        <v>70</v>
      </c>
      <c r="B99" s="81">
        <v>85.1</v>
      </c>
      <c r="C99" s="81">
        <v>13.5</v>
      </c>
    </row>
    <row r="100" spans="1:18" x14ac:dyDescent="0.25">
      <c r="A100" s="82" t="s">
        <v>50</v>
      </c>
      <c r="B100" s="81">
        <v>83.6</v>
      </c>
      <c r="C100" s="81">
        <v>26</v>
      </c>
    </row>
    <row r="101" spans="1:18" x14ac:dyDescent="0.25">
      <c r="A101" s="80" t="s">
        <v>119</v>
      </c>
      <c r="B101" s="81">
        <v>71.900000000000006</v>
      </c>
      <c r="C101" s="81">
        <v>33.299999999999997</v>
      </c>
    </row>
    <row r="102" spans="1:18" x14ac:dyDescent="0.25">
      <c r="A102" s="80" t="s">
        <v>86</v>
      </c>
      <c r="B102" s="81">
        <v>70.8</v>
      </c>
      <c r="C102" s="81">
        <v>66.7</v>
      </c>
    </row>
    <row r="103" spans="1:18" x14ac:dyDescent="0.25">
      <c r="A103" s="80" t="s">
        <v>51</v>
      </c>
      <c r="B103" s="81">
        <v>69.099999999999994</v>
      </c>
      <c r="C103" s="81">
        <v>33.799999999999997</v>
      </c>
    </row>
    <row r="104" spans="1:18" x14ac:dyDescent="0.25">
      <c r="A104" s="80" t="s">
        <v>120</v>
      </c>
      <c r="B104" s="81">
        <v>55.9</v>
      </c>
      <c r="C104" s="81">
        <v>23.5</v>
      </c>
    </row>
    <row r="105" spans="1:18" x14ac:dyDescent="0.25">
      <c r="A105" s="80" t="s">
        <v>33</v>
      </c>
      <c r="B105" s="81">
        <v>54.3</v>
      </c>
      <c r="C105" s="81">
        <v>27.2</v>
      </c>
    </row>
    <row r="106" spans="1:18" s="89" customFormat="1" x14ac:dyDescent="0.25">
      <c r="A106" s="83" t="s">
        <v>101</v>
      </c>
      <c r="B106" s="88">
        <v>88.1</v>
      </c>
      <c r="C106" s="88">
        <v>33.1</v>
      </c>
    </row>
    <row r="110" spans="1:18" x14ac:dyDescent="0.25">
      <c r="A110" s="167" t="s">
        <v>118</v>
      </c>
      <c r="B110" s="167"/>
      <c r="C110" s="167"/>
      <c r="F110" s="166" t="s">
        <v>118</v>
      </c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</row>
    <row r="111" spans="1:18" x14ac:dyDescent="0.25">
      <c r="A111" s="78" t="s">
        <v>96</v>
      </c>
      <c r="B111" s="78" t="s">
        <v>97</v>
      </c>
      <c r="C111" s="87" t="s">
        <v>98</v>
      </c>
      <c r="I111" s="164" t="s">
        <v>102</v>
      </c>
      <c r="J111" s="164"/>
      <c r="K111" s="164"/>
      <c r="L111" s="164"/>
      <c r="M111" s="164"/>
      <c r="N111" s="164"/>
      <c r="O111" s="164"/>
    </row>
    <row r="112" spans="1:18" x14ac:dyDescent="0.25">
      <c r="A112" s="80" t="s">
        <v>23</v>
      </c>
      <c r="B112" s="81">
        <v>100</v>
      </c>
      <c r="C112" s="81">
        <v>39.1</v>
      </c>
    </row>
    <row r="113" spans="1:3" x14ac:dyDescent="0.25">
      <c r="A113" s="80" t="s">
        <v>24</v>
      </c>
      <c r="B113" s="81">
        <v>100</v>
      </c>
      <c r="C113" s="81">
        <v>49.1</v>
      </c>
    </row>
    <row r="114" spans="1:3" ht="24" x14ac:dyDescent="0.25">
      <c r="A114" s="80" t="s">
        <v>122</v>
      </c>
      <c r="B114" s="81">
        <v>100</v>
      </c>
      <c r="C114" s="81">
        <v>32.1</v>
      </c>
    </row>
    <row r="115" spans="1:3" ht="24" x14ac:dyDescent="0.25">
      <c r="A115" s="80" t="s">
        <v>72</v>
      </c>
      <c r="B115" s="81">
        <v>100</v>
      </c>
      <c r="C115" s="81">
        <v>25</v>
      </c>
    </row>
    <row r="116" spans="1:3" x14ac:dyDescent="0.25">
      <c r="A116" s="80" t="s">
        <v>27</v>
      </c>
      <c r="B116" s="81">
        <v>100</v>
      </c>
      <c r="C116" s="81">
        <v>53.2</v>
      </c>
    </row>
    <row r="117" spans="1:3" x14ac:dyDescent="0.25">
      <c r="A117" s="80" t="s">
        <v>119</v>
      </c>
      <c r="B117" s="81">
        <v>100</v>
      </c>
      <c r="C117" s="81">
        <v>53.6</v>
      </c>
    </row>
    <row r="118" spans="1:3" x14ac:dyDescent="0.25">
      <c r="A118" s="80" t="s">
        <v>120</v>
      </c>
      <c r="B118" s="81">
        <v>100</v>
      </c>
      <c r="C118" s="81">
        <v>54.3</v>
      </c>
    </row>
    <row r="119" spans="1:3" x14ac:dyDescent="0.25">
      <c r="A119" s="80" t="s">
        <v>121</v>
      </c>
      <c r="B119" s="81">
        <v>100</v>
      </c>
      <c r="C119" s="81">
        <v>62.2</v>
      </c>
    </row>
    <row r="120" spans="1:3" x14ac:dyDescent="0.25">
      <c r="A120" s="80" t="s">
        <v>33</v>
      </c>
      <c r="B120" s="81">
        <v>100</v>
      </c>
      <c r="C120" s="81">
        <v>56.2</v>
      </c>
    </row>
    <row r="121" spans="1:3" x14ac:dyDescent="0.25">
      <c r="A121" s="80" t="s">
        <v>34</v>
      </c>
      <c r="B121" s="81">
        <v>100</v>
      </c>
      <c r="C121" s="81">
        <v>33.299999999999997</v>
      </c>
    </row>
    <row r="122" spans="1:3" x14ac:dyDescent="0.25">
      <c r="A122" s="80" t="s">
        <v>100</v>
      </c>
      <c r="B122" s="81">
        <v>100</v>
      </c>
      <c r="C122" s="81">
        <v>26.4</v>
      </c>
    </row>
    <row r="123" spans="1:3" x14ac:dyDescent="0.25">
      <c r="A123" s="80" t="s">
        <v>86</v>
      </c>
      <c r="B123" s="81">
        <v>100</v>
      </c>
      <c r="C123" s="81">
        <v>80</v>
      </c>
    </row>
    <row r="124" spans="1:3" x14ac:dyDescent="0.25">
      <c r="A124" s="80" t="s">
        <v>28</v>
      </c>
      <c r="B124" s="81">
        <v>98.9</v>
      </c>
      <c r="C124" s="81">
        <v>77.2</v>
      </c>
    </row>
    <row r="125" spans="1:3" x14ac:dyDescent="0.25">
      <c r="A125" s="82" t="s">
        <v>50</v>
      </c>
      <c r="B125" s="81">
        <v>98.2</v>
      </c>
      <c r="C125" s="81">
        <v>61.8</v>
      </c>
    </row>
    <row r="126" spans="1:3" x14ac:dyDescent="0.25">
      <c r="A126" s="80" t="s">
        <v>29</v>
      </c>
      <c r="B126" s="81">
        <v>97.4</v>
      </c>
      <c r="C126" s="81">
        <v>11.1</v>
      </c>
    </row>
    <row r="127" spans="1:3" x14ac:dyDescent="0.25">
      <c r="A127" s="80" t="s">
        <v>32</v>
      </c>
      <c r="B127" s="81">
        <v>97</v>
      </c>
      <c r="C127" s="81">
        <v>50</v>
      </c>
    </row>
    <row r="128" spans="1:3" x14ac:dyDescent="0.25">
      <c r="A128" s="80" t="s">
        <v>51</v>
      </c>
      <c r="B128" s="81">
        <v>96.6</v>
      </c>
      <c r="C128" s="81">
        <v>23.9</v>
      </c>
    </row>
    <row r="129" spans="1:18" x14ac:dyDescent="0.25">
      <c r="A129" s="80" t="s">
        <v>30</v>
      </c>
      <c r="B129" s="81">
        <v>96.1</v>
      </c>
      <c r="C129" s="81">
        <v>50.5</v>
      </c>
    </row>
    <row r="130" spans="1:18" ht="24" x14ac:dyDescent="0.25">
      <c r="A130" s="80" t="s">
        <v>26</v>
      </c>
      <c r="B130" s="81">
        <v>94.4</v>
      </c>
      <c r="C130" s="81">
        <v>9.9</v>
      </c>
    </row>
    <row r="131" spans="1:18" x14ac:dyDescent="0.25">
      <c r="A131" s="80" t="s">
        <v>70</v>
      </c>
      <c r="B131" s="81">
        <v>92.5</v>
      </c>
      <c r="C131" s="81">
        <v>52.3</v>
      </c>
    </row>
    <row r="132" spans="1:18" x14ac:dyDescent="0.25">
      <c r="A132" s="80" t="s">
        <v>25</v>
      </c>
      <c r="B132" s="81">
        <v>92.1</v>
      </c>
      <c r="C132" s="81">
        <v>37.1</v>
      </c>
    </row>
    <row r="133" spans="1:18" x14ac:dyDescent="0.25">
      <c r="A133" s="83" t="s">
        <v>101</v>
      </c>
      <c r="B133" s="84">
        <v>97.9</v>
      </c>
      <c r="C133" s="92">
        <v>44.7</v>
      </c>
    </row>
    <row r="137" spans="1:18" x14ac:dyDescent="0.25">
      <c r="A137" s="167" t="s">
        <v>126</v>
      </c>
      <c r="B137" s="167"/>
      <c r="C137" s="167"/>
      <c r="F137" s="166" t="s">
        <v>126</v>
      </c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</row>
    <row r="138" spans="1:18" x14ac:dyDescent="0.25">
      <c r="A138" s="78" t="s">
        <v>96</v>
      </c>
      <c r="B138" s="78" t="s">
        <v>97</v>
      </c>
      <c r="C138" s="87" t="s">
        <v>98</v>
      </c>
      <c r="I138" s="164" t="s">
        <v>102</v>
      </c>
      <c r="J138" s="164"/>
      <c r="K138" s="164"/>
      <c r="L138" s="164"/>
      <c r="M138" s="164"/>
      <c r="N138" s="164"/>
      <c r="O138" s="164"/>
    </row>
    <row r="139" spans="1:18" x14ac:dyDescent="0.25">
      <c r="A139" s="80" t="s">
        <v>23</v>
      </c>
      <c r="B139" s="81">
        <v>100</v>
      </c>
      <c r="C139" s="81">
        <v>28.6</v>
      </c>
    </row>
    <row r="140" spans="1:18" x14ac:dyDescent="0.25">
      <c r="A140" s="80" t="s">
        <v>24</v>
      </c>
      <c r="B140" s="81">
        <v>100</v>
      </c>
      <c r="C140" s="81">
        <v>71.400000000000006</v>
      </c>
    </row>
    <row r="141" spans="1:18" x14ac:dyDescent="0.25">
      <c r="A141" s="80" t="s">
        <v>51</v>
      </c>
      <c r="B141" s="81">
        <v>100</v>
      </c>
      <c r="C141" s="81">
        <v>64.7</v>
      </c>
    </row>
    <row r="142" spans="1:18" ht="24" x14ac:dyDescent="0.25">
      <c r="A142" s="80" t="s">
        <v>122</v>
      </c>
      <c r="B142" s="81">
        <v>100</v>
      </c>
      <c r="C142" s="81">
        <v>80</v>
      </c>
    </row>
    <row r="143" spans="1:18" x14ac:dyDescent="0.25">
      <c r="A143" s="82" t="s">
        <v>50</v>
      </c>
      <c r="B143" s="81">
        <v>100</v>
      </c>
      <c r="C143" s="81">
        <v>91.7</v>
      </c>
    </row>
    <row r="144" spans="1:18" ht="24" x14ac:dyDescent="0.25">
      <c r="A144" s="80" t="s">
        <v>26</v>
      </c>
      <c r="B144" s="81">
        <v>100</v>
      </c>
      <c r="C144" s="81">
        <v>50</v>
      </c>
    </row>
    <row r="145" spans="1:3" ht="24" x14ac:dyDescent="0.25">
      <c r="A145" s="80" t="s">
        <v>72</v>
      </c>
      <c r="B145" s="81">
        <v>100</v>
      </c>
      <c r="C145" s="81">
        <v>66.7</v>
      </c>
    </row>
    <row r="146" spans="1:3" x14ac:dyDescent="0.25">
      <c r="A146" s="80" t="s">
        <v>119</v>
      </c>
      <c r="B146" s="81">
        <v>100</v>
      </c>
      <c r="C146" s="81">
        <v>66.7</v>
      </c>
    </row>
    <row r="147" spans="1:3" x14ac:dyDescent="0.25">
      <c r="A147" s="80" t="s">
        <v>120</v>
      </c>
      <c r="B147" s="81">
        <v>100</v>
      </c>
      <c r="C147" s="81">
        <v>23.1</v>
      </c>
    </row>
    <row r="148" spans="1:3" x14ac:dyDescent="0.25">
      <c r="A148" s="80" t="s">
        <v>121</v>
      </c>
      <c r="B148" s="81">
        <v>100</v>
      </c>
      <c r="C148" s="81">
        <v>66.7</v>
      </c>
    </row>
    <row r="149" spans="1:3" x14ac:dyDescent="0.25">
      <c r="A149" s="80" t="s">
        <v>34</v>
      </c>
      <c r="B149" s="81">
        <v>100</v>
      </c>
      <c r="C149" s="81">
        <v>96.4</v>
      </c>
    </row>
    <row r="150" spans="1:3" x14ac:dyDescent="0.25">
      <c r="A150" s="80" t="s">
        <v>100</v>
      </c>
      <c r="B150" s="81">
        <v>100</v>
      </c>
      <c r="C150" s="81">
        <v>33.299999999999997</v>
      </c>
    </row>
    <row r="151" spans="1:3" x14ac:dyDescent="0.25">
      <c r="A151" s="80" t="s">
        <v>86</v>
      </c>
      <c r="B151" s="81">
        <v>100</v>
      </c>
      <c r="C151" s="81">
        <v>100</v>
      </c>
    </row>
    <row r="152" spans="1:3" x14ac:dyDescent="0.25">
      <c r="A152" s="80" t="s">
        <v>28</v>
      </c>
      <c r="B152" s="81">
        <v>97.8</v>
      </c>
      <c r="C152" s="81">
        <v>64</v>
      </c>
    </row>
    <row r="153" spans="1:3" x14ac:dyDescent="0.25">
      <c r="A153" s="80" t="s">
        <v>25</v>
      </c>
      <c r="B153" s="81">
        <v>96.8</v>
      </c>
      <c r="C153" s="81">
        <v>90.3</v>
      </c>
    </row>
    <row r="154" spans="1:3" x14ac:dyDescent="0.25">
      <c r="A154" s="80" t="s">
        <v>70</v>
      </c>
      <c r="B154" s="81">
        <v>95.2</v>
      </c>
      <c r="C154" s="81">
        <v>12.7</v>
      </c>
    </row>
    <row r="155" spans="1:3" x14ac:dyDescent="0.25">
      <c r="A155" s="80" t="s">
        <v>30</v>
      </c>
      <c r="B155" s="81">
        <v>85.7</v>
      </c>
      <c r="C155" s="81">
        <v>35.700000000000003</v>
      </c>
    </row>
    <row r="156" spans="1:3" x14ac:dyDescent="0.25">
      <c r="A156" s="80" t="s">
        <v>33</v>
      </c>
      <c r="B156" s="81">
        <v>85.7</v>
      </c>
      <c r="C156" s="81">
        <v>42.9</v>
      </c>
    </row>
    <row r="157" spans="1:3" x14ac:dyDescent="0.25">
      <c r="A157" s="83" t="s">
        <v>101</v>
      </c>
      <c r="B157" s="84">
        <v>97.7</v>
      </c>
      <c r="C157" s="92">
        <v>58.6</v>
      </c>
    </row>
    <row r="162" spans="1:18" x14ac:dyDescent="0.25">
      <c r="A162" s="167" t="s">
        <v>127</v>
      </c>
      <c r="B162" s="167"/>
      <c r="C162" s="167"/>
      <c r="F162" s="166" t="s">
        <v>127</v>
      </c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</row>
    <row r="163" spans="1:18" x14ac:dyDescent="0.25">
      <c r="A163" s="78" t="s">
        <v>96</v>
      </c>
      <c r="B163" s="78" t="s">
        <v>97</v>
      </c>
      <c r="C163" s="87" t="s">
        <v>98</v>
      </c>
      <c r="I163" s="164" t="s">
        <v>102</v>
      </c>
      <c r="J163" s="164"/>
      <c r="K163" s="164"/>
      <c r="L163" s="164"/>
      <c r="M163" s="164"/>
      <c r="N163" s="164"/>
      <c r="O163" s="164"/>
    </row>
    <row r="164" spans="1:18" x14ac:dyDescent="0.25">
      <c r="A164" s="80" t="s">
        <v>24</v>
      </c>
      <c r="B164" s="81">
        <v>100</v>
      </c>
      <c r="C164" s="81">
        <v>75</v>
      </c>
    </row>
    <row r="165" spans="1:18" ht="24" x14ac:dyDescent="0.25">
      <c r="A165" s="80" t="s">
        <v>122</v>
      </c>
      <c r="B165" s="81">
        <v>100</v>
      </c>
      <c r="C165" s="81">
        <v>69.599999999999994</v>
      </c>
    </row>
    <row r="166" spans="1:18" x14ac:dyDescent="0.25">
      <c r="A166" s="80" t="s">
        <v>25</v>
      </c>
      <c r="B166" s="81">
        <v>100</v>
      </c>
      <c r="C166" s="81">
        <v>60</v>
      </c>
    </row>
    <row r="167" spans="1:18" x14ac:dyDescent="0.25">
      <c r="A167" s="82" t="s">
        <v>50</v>
      </c>
      <c r="B167" s="81">
        <v>100</v>
      </c>
      <c r="C167" s="81">
        <v>75</v>
      </c>
    </row>
    <row r="168" spans="1:18" ht="24" x14ac:dyDescent="0.25">
      <c r="A168" s="80" t="s">
        <v>26</v>
      </c>
      <c r="B168" s="81">
        <v>100</v>
      </c>
      <c r="C168" s="81">
        <v>36.799999999999997</v>
      </c>
    </row>
    <row r="169" spans="1:18" x14ac:dyDescent="0.25">
      <c r="A169" s="80" t="s">
        <v>27</v>
      </c>
      <c r="B169" s="81">
        <v>100</v>
      </c>
      <c r="C169" s="81">
        <v>75.7</v>
      </c>
    </row>
    <row r="170" spans="1:18" x14ac:dyDescent="0.25">
      <c r="A170" s="80" t="s">
        <v>30</v>
      </c>
      <c r="B170" s="81">
        <v>100</v>
      </c>
      <c r="C170" s="81">
        <v>67.7</v>
      </c>
    </row>
    <row r="171" spans="1:18" x14ac:dyDescent="0.25">
      <c r="A171" s="80" t="s">
        <v>120</v>
      </c>
      <c r="B171" s="81">
        <v>100</v>
      </c>
      <c r="C171" s="81">
        <v>58.8</v>
      </c>
    </row>
    <row r="172" spans="1:18" x14ac:dyDescent="0.25">
      <c r="A172" s="80" t="s">
        <v>86</v>
      </c>
      <c r="B172" s="81">
        <v>100</v>
      </c>
      <c r="C172" s="81">
        <v>90</v>
      </c>
    </row>
    <row r="173" spans="1:18" x14ac:dyDescent="0.25">
      <c r="A173" s="80" t="s">
        <v>23</v>
      </c>
      <c r="B173" s="81">
        <v>97.4</v>
      </c>
      <c r="C173" s="81">
        <v>65.8</v>
      </c>
    </row>
    <row r="174" spans="1:18" ht="24" x14ac:dyDescent="0.25">
      <c r="A174" s="80" t="s">
        <v>72</v>
      </c>
      <c r="B174" s="81">
        <v>94.7</v>
      </c>
      <c r="C174" s="81">
        <v>47.4</v>
      </c>
    </row>
    <row r="175" spans="1:18" x14ac:dyDescent="0.25">
      <c r="A175" s="80" t="s">
        <v>34</v>
      </c>
      <c r="B175" s="81">
        <v>94.7</v>
      </c>
      <c r="C175" s="81">
        <v>78.900000000000006</v>
      </c>
    </row>
    <row r="176" spans="1:18" x14ac:dyDescent="0.25">
      <c r="A176" s="80" t="s">
        <v>33</v>
      </c>
      <c r="B176" s="81">
        <v>94.1</v>
      </c>
      <c r="C176" s="81">
        <v>94.1</v>
      </c>
    </row>
    <row r="177" spans="1:18" x14ac:dyDescent="0.25">
      <c r="A177" s="80" t="s">
        <v>121</v>
      </c>
      <c r="B177" s="81">
        <v>93.3</v>
      </c>
      <c r="C177" s="81">
        <v>86.7</v>
      </c>
    </row>
    <row r="178" spans="1:18" x14ac:dyDescent="0.25">
      <c r="A178" s="80" t="s">
        <v>100</v>
      </c>
      <c r="B178" s="81">
        <v>92.1</v>
      </c>
      <c r="C178" s="81">
        <v>70.3</v>
      </c>
    </row>
    <row r="179" spans="1:18" x14ac:dyDescent="0.25">
      <c r="A179" s="80" t="s">
        <v>32</v>
      </c>
      <c r="B179" s="81">
        <v>88.6</v>
      </c>
      <c r="C179" s="81">
        <v>71.599999999999994</v>
      </c>
    </row>
    <row r="180" spans="1:18" x14ac:dyDescent="0.25">
      <c r="A180" s="80" t="s">
        <v>51</v>
      </c>
      <c r="B180" s="81">
        <v>88.5</v>
      </c>
      <c r="C180" s="81">
        <v>57.4</v>
      </c>
    </row>
    <row r="181" spans="1:18" x14ac:dyDescent="0.25">
      <c r="A181" s="80" t="s">
        <v>119</v>
      </c>
      <c r="B181" s="81">
        <v>81.5</v>
      </c>
      <c r="C181" s="81">
        <v>48.1</v>
      </c>
    </row>
    <row r="182" spans="1:18" x14ac:dyDescent="0.25">
      <c r="A182" s="83" t="s">
        <v>101</v>
      </c>
      <c r="B182" s="84">
        <v>94.4</v>
      </c>
      <c r="C182" s="92">
        <v>67.599999999999994</v>
      </c>
    </row>
    <row r="188" spans="1:18" ht="15.75" customHeight="1" x14ac:dyDescent="0.25">
      <c r="A188" s="167" t="s">
        <v>128</v>
      </c>
      <c r="B188" s="167"/>
      <c r="C188" s="167"/>
      <c r="F188" s="166" t="s">
        <v>133</v>
      </c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</row>
    <row r="189" spans="1:18" ht="15.75" customHeight="1" x14ac:dyDescent="0.25">
      <c r="A189" s="78" t="s">
        <v>96</v>
      </c>
      <c r="B189" s="78" t="s">
        <v>97</v>
      </c>
      <c r="C189" s="87" t="s">
        <v>98</v>
      </c>
      <c r="K189" s="164" t="s">
        <v>102</v>
      </c>
      <c r="L189" s="164"/>
      <c r="M189" s="164"/>
      <c r="N189" s="164"/>
      <c r="O189" s="164"/>
      <c r="P189" s="164"/>
      <c r="Q189" s="164"/>
    </row>
    <row r="190" spans="1:18" ht="15.75" customHeight="1" x14ac:dyDescent="0.25">
      <c r="A190" s="80" t="s">
        <v>129</v>
      </c>
      <c r="B190" s="81">
        <v>90.4</v>
      </c>
      <c r="C190" s="81">
        <v>27.7</v>
      </c>
    </row>
    <row r="191" spans="1:18" ht="15.75" customHeight="1" x14ac:dyDescent="0.25">
      <c r="A191" s="80" t="s">
        <v>130</v>
      </c>
      <c r="B191" s="81">
        <v>87.9</v>
      </c>
      <c r="C191" s="81">
        <v>32.4</v>
      </c>
    </row>
    <row r="192" spans="1:18" ht="15.75" customHeight="1" x14ac:dyDescent="0.25">
      <c r="A192" s="80" t="s">
        <v>131</v>
      </c>
      <c r="B192" s="81">
        <v>88.1</v>
      </c>
      <c r="C192" s="81">
        <v>33.1</v>
      </c>
    </row>
    <row r="193" spans="1:15" ht="15.75" customHeight="1" x14ac:dyDescent="0.25">
      <c r="A193" s="82" t="s">
        <v>132</v>
      </c>
      <c r="B193" s="81">
        <v>97.9</v>
      </c>
      <c r="C193" s="81">
        <v>44.7</v>
      </c>
    </row>
    <row r="194" spans="1:15" ht="15.75" customHeight="1" x14ac:dyDescent="0.25">
      <c r="A194" s="80" t="s">
        <v>84</v>
      </c>
      <c r="B194" s="81">
        <v>97.7</v>
      </c>
      <c r="C194" s="81">
        <v>58.6</v>
      </c>
    </row>
    <row r="195" spans="1:15" ht="15.75" customHeight="1" x14ac:dyDescent="0.25">
      <c r="A195" s="80" t="s">
        <v>85</v>
      </c>
      <c r="B195" s="81">
        <v>94.4</v>
      </c>
      <c r="C195" s="81">
        <v>67.599999999999994</v>
      </c>
    </row>
    <row r="196" spans="1:15" ht="15.75" customHeight="1" x14ac:dyDescent="0.25"/>
    <row r="200" spans="1:15" ht="14.25" customHeight="1" x14ac:dyDescent="0.25"/>
    <row r="201" spans="1:15" ht="14.25" customHeight="1" x14ac:dyDescent="0.25"/>
    <row r="202" spans="1:15" ht="14.25" customHeight="1" x14ac:dyDescent="0.25"/>
    <row r="205" spans="1:15" x14ac:dyDescent="0.25">
      <c r="A205" s="96" t="s">
        <v>138</v>
      </c>
      <c r="B205" s="96"/>
      <c r="G205" s="165" t="s">
        <v>138</v>
      </c>
      <c r="H205" s="165"/>
      <c r="I205" s="165"/>
      <c r="J205" s="165"/>
      <c r="K205" s="165"/>
      <c r="L205" s="165"/>
      <c r="M205" s="165"/>
      <c r="N205" s="165"/>
      <c r="O205" s="165"/>
    </row>
    <row r="206" spans="1:15" s="91" customFormat="1" ht="30" x14ac:dyDescent="0.25">
      <c r="A206" s="87"/>
      <c r="B206" s="93" t="s">
        <v>134</v>
      </c>
      <c r="C206" s="93" t="s">
        <v>135</v>
      </c>
      <c r="D206" s="93" t="s">
        <v>136</v>
      </c>
      <c r="E206" s="93" t="s">
        <v>137</v>
      </c>
    </row>
    <row r="207" spans="1:15" x14ac:dyDescent="0.25">
      <c r="A207" s="82"/>
      <c r="B207" s="81">
        <v>91.9</v>
      </c>
      <c r="C207" s="81">
        <v>78.400000000000006</v>
      </c>
      <c r="D207" s="97">
        <v>39</v>
      </c>
      <c r="E207" s="95">
        <v>37.6</v>
      </c>
    </row>
  </sheetData>
  <sortState ref="A164:B181">
    <sortCondition descending="1" ref="B164:B181"/>
  </sortState>
  <mergeCells count="25">
    <mergeCell ref="I84:O84"/>
    <mergeCell ref="A1:C1"/>
    <mergeCell ref="I2:O2"/>
    <mergeCell ref="A29:C29"/>
    <mergeCell ref="H30:P30"/>
    <mergeCell ref="F1:R1"/>
    <mergeCell ref="F29:R29"/>
    <mergeCell ref="F56:R56"/>
    <mergeCell ref="F83:R83"/>
    <mergeCell ref="A56:C56"/>
    <mergeCell ref="H57:P57"/>
    <mergeCell ref="A83:C83"/>
    <mergeCell ref="A188:C188"/>
    <mergeCell ref="F188:R188"/>
    <mergeCell ref="A110:C110"/>
    <mergeCell ref="I111:O111"/>
    <mergeCell ref="A137:C137"/>
    <mergeCell ref="I138:O138"/>
    <mergeCell ref="A162:C162"/>
    <mergeCell ref="K189:Q189"/>
    <mergeCell ref="G205:O205"/>
    <mergeCell ref="I163:O163"/>
    <mergeCell ref="F110:R110"/>
    <mergeCell ref="F137:R137"/>
    <mergeCell ref="F162:R162"/>
  </mergeCells>
  <pageMargins left="0.3" right="0.38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4"/>
  <sheetViews>
    <sheetView topLeftCell="A216" workbookViewId="0">
      <selection activeCell="G221" sqref="G221:Q235"/>
    </sheetView>
  </sheetViews>
  <sheetFormatPr defaultRowHeight="15" x14ac:dyDescent="0.25"/>
  <cols>
    <col min="1" max="3" width="18.7109375" style="91" customWidth="1"/>
    <col min="4" max="12" width="9.140625" style="91"/>
    <col min="13" max="13" width="8.42578125" style="91" customWidth="1"/>
    <col min="14" max="17" width="9.140625" style="91"/>
    <col min="18" max="18" width="19.7109375" style="91" customWidth="1"/>
    <col min="19" max="16384" width="9.140625" style="91"/>
  </cols>
  <sheetData>
    <row r="1" spans="1:18" ht="18.75" x14ac:dyDescent="0.25">
      <c r="A1" s="167" t="s">
        <v>139</v>
      </c>
      <c r="B1" s="167"/>
      <c r="C1" s="167"/>
      <c r="E1" s="169" t="s">
        <v>139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1:18" ht="18.75" x14ac:dyDescent="0.25">
      <c r="A2" s="87" t="s">
        <v>96</v>
      </c>
      <c r="B2" s="87" t="s">
        <v>97</v>
      </c>
      <c r="C2" s="87" t="s">
        <v>98</v>
      </c>
      <c r="E2" s="116"/>
      <c r="F2" s="116"/>
      <c r="G2" s="116"/>
      <c r="H2" s="116"/>
      <c r="I2" s="116"/>
      <c r="J2" s="170" t="s">
        <v>110</v>
      </c>
      <c r="K2" s="173"/>
      <c r="L2" s="173"/>
      <c r="M2" s="173"/>
      <c r="N2" s="173"/>
      <c r="O2" s="116"/>
      <c r="P2" s="116"/>
      <c r="Q2" s="116"/>
      <c r="R2" s="116"/>
    </row>
    <row r="3" spans="1:18" ht="18.75" x14ac:dyDescent="0.25">
      <c r="A3" s="80" t="s">
        <v>23</v>
      </c>
      <c r="B3" s="114">
        <v>98.3</v>
      </c>
      <c r="C3" s="114">
        <v>15.9</v>
      </c>
      <c r="E3" s="116"/>
      <c r="J3" s="117"/>
      <c r="K3" s="118"/>
      <c r="L3" s="118"/>
      <c r="M3" s="118"/>
      <c r="N3" s="118"/>
    </row>
    <row r="4" spans="1:18" ht="18.75" x14ac:dyDescent="0.25">
      <c r="A4" s="80" t="s">
        <v>30</v>
      </c>
      <c r="B4" s="81">
        <v>96.7</v>
      </c>
      <c r="C4" s="114">
        <v>29.2</v>
      </c>
      <c r="E4" s="116"/>
      <c r="J4" s="117"/>
      <c r="K4" s="118"/>
      <c r="L4" s="118"/>
      <c r="M4" s="118"/>
      <c r="N4" s="118"/>
    </row>
    <row r="5" spans="1:18" ht="18.75" x14ac:dyDescent="0.25">
      <c r="A5" s="80" t="s">
        <v>27</v>
      </c>
      <c r="B5" s="81">
        <v>94.7</v>
      </c>
      <c r="C5" s="114">
        <v>13.2</v>
      </c>
      <c r="E5" s="116"/>
      <c r="J5" s="117"/>
      <c r="K5" s="118"/>
      <c r="L5" s="118"/>
      <c r="M5" s="118"/>
      <c r="N5" s="118"/>
    </row>
    <row r="6" spans="1:18" ht="24" x14ac:dyDescent="0.25">
      <c r="A6" s="80" t="s">
        <v>122</v>
      </c>
      <c r="B6" s="81">
        <v>94.5</v>
      </c>
      <c r="C6" s="81">
        <v>26</v>
      </c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</row>
    <row r="7" spans="1:18" ht="24" x14ac:dyDescent="0.25">
      <c r="A7" s="80" t="s">
        <v>72</v>
      </c>
      <c r="B7" s="81">
        <v>91.8</v>
      </c>
      <c r="C7" s="81">
        <v>14.4</v>
      </c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</row>
    <row r="8" spans="1:18" ht="18.75" x14ac:dyDescent="0.25">
      <c r="A8" s="80" t="s">
        <v>100</v>
      </c>
      <c r="B8" s="81">
        <v>88.9</v>
      </c>
      <c r="C8" s="81">
        <v>24.3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</row>
    <row r="9" spans="1:18" ht="18.75" x14ac:dyDescent="0.25">
      <c r="A9" s="80" t="s">
        <v>25</v>
      </c>
      <c r="B9" s="81">
        <v>84.2</v>
      </c>
      <c r="C9" s="81">
        <v>10.1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ht="24" x14ac:dyDescent="0.25">
      <c r="A10" s="80" t="s">
        <v>26</v>
      </c>
      <c r="B10" s="81">
        <v>84.2</v>
      </c>
      <c r="C10" s="81">
        <v>8.9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</row>
    <row r="11" spans="1:18" ht="18.75" x14ac:dyDescent="0.25">
      <c r="A11" s="80" t="s">
        <v>51</v>
      </c>
      <c r="B11" s="114">
        <v>82.3</v>
      </c>
      <c r="C11" s="81">
        <v>1.6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ht="18.75" x14ac:dyDescent="0.25">
      <c r="A12" s="80" t="s">
        <v>24</v>
      </c>
      <c r="B12" s="114">
        <v>79</v>
      </c>
      <c r="C12" s="81">
        <v>24.1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ht="18.75" x14ac:dyDescent="0.25">
      <c r="A13" s="80" t="s">
        <v>121</v>
      </c>
      <c r="B13" s="81">
        <v>77.900000000000006</v>
      </c>
      <c r="C13" s="81">
        <v>35.299999999999997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</row>
    <row r="14" spans="1:18" ht="18.75" x14ac:dyDescent="0.25">
      <c r="A14" s="80" t="s">
        <v>56</v>
      </c>
      <c r="B14" s="81">
        <v>77.7</v>
      </c>
      <c r="C14" s="81">
        <v>36.9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ht="18.75" x14ac:dyDescent="0.25">
      <c r="A15" s="82" t="s">
        <v>50</v>
      </c>
      <c r="B15" s="81">
        <v>77.599999999999994</v>
      </c>
      <c r="C15" s="81">
        <v>17.899999999999999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ht="18.75" x14ac:dyDescent="0.25">
      <c r="A16" s="80" t="s">
        <v>33</v>
      </c>
      <c r="B16" s="81">
        <v>69.900000000000006</v>
      </c>
      <c r="C16" s="81">
        <v>14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</row>
    <row r="17" spans="1:18" ht="18.75" x14ac:dyDescent="0.25">
      <c r="A17" s="80" t="s">
        <v>120</v>
      </c>
      <c r="B17" s="81">
        <v>69.5</v>
      </c>
      <c r="C17" s="81">
        <v>9.3000000000000007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</row>
    <row r="18" spans="1:18" ht="18.75" x14ac:dyDescent="0.25">
      <c r="A18" s="80" t="s">
        <v>119</v>
      </c>
      <c r="B18" s="81">
        <v>45.8</v>
      </c>
      <c r="C18" s="81">
        <v>5.0999999999999996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</row>
    <row r="19" spans="1:18" ht="18.75" x14ac:dyDescent="0.25">
      <c r="A19" s="83" t="s">
        <v>101</v>
      </c>
      <c r="B19" s="115">
        <v>84.6</v>
      </c>
      <c r="C19" s="115">
        <v>18.2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</row>
    <row r="20" spans="1:18" ht="18.75" x14ac:dyDescent="0.25"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4" spans="1:18" ht="18.75" x14ac:dyDescent="0.25">
      <c r="A24" s="167" t="s">
        <v>140</v>
      </c>
      <c r="B24" s="167"/>
      <c r="C24" s="167"/>
      <c r="E24" s="169" t="s">
        <v>141</v>
      </c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1:18" ht="18.75" x14ac:dyDescent="0.25">
      <c r="A25" s="87" t="s">
        <v>96</v>
      </c>
      <c r="B25" s="87" t="s">
        <v>97</v>
      </c>
      <c r="C25" s="87" t="s">
        <v>98</v>
      </c>
      <c r="E25" s="116"/>
      <c r="F25" s="116"/>
      <c r="G25" s="116"/>
      <c r="H25" s="116"/>
      <c r="I25" s="170" t="s">
        <v>111</v>
      </c>
      <c r="J25" s="170"/>
      <c r="K25" s="170"/>
      <c r="L25" s="170"/>
      <c r="M25" s="170"/>
      <c r="N25" s="170"/>
      <c r="O25" s="170"/>
      <c r="P25" s="116"/>
      <c r="Q25" s="116"/>
      <c r="R25" s="116"/>
    </row>
    <row r="26" spans="1:18" ht="24" x14ac:dyDescent="0.25">
      <c r="A26" s="80" t="s">
        <v>72</v>
      </c>
      <c r="B26" s="81">
        <v>100</v>
      </c>
      <c r="C26" s="81">
        <v>0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ht="18.75" x14ac:dyDescent="0.25">
      <c r="A27" s="80" t="s">
        <v>27</v>
      </c>
      <c r="B27" s="81">
        <v>100</v>
      </c>
      <c r="C27" s="81">
        <v>28.6</v>
      </c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</row>
    <row r="28" spans="1:18" ht="18.75" x14ac:dyDescent="0.25">
      <c r="A28" s="80" t="s">
        <v>30</v>
      </c>
      <c r="B28" s="81">
        <v>95.7</v>
      </c>
      <c r="C28" s="81">
        <v>26.1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</row>
    <row r="29" spans="1:18" ht="18.75" x14ac:dyDescent="0.25">
      <c r="A29" s="80" t="s">
        <v>23</v>
      </c>
      <c r="B29" s="81">
        <v>94.7</v>
      </c>
      <c r="C29" s="81">
        <v>10.5</v>
      </c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</row>
    <row r="30" spans="1:18" ht="18.75" x14ac:dyDescent="0.25">
      <c r="A30" s="80" t="s">
        <v>24</v>
      </c>
      <c r="B30" s="81">
        <v>92</v>
      </c>
      <c r="C30" s="81">
        <v>16</v>
      </c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</row>
    <row r="31" spans="1:18" ht="18.75" x14ac:dyDescent="0.25">
      <c r="A31" s="80" t="s">
        <v>56</v>
      </c>
      <c r="B31" s="81">
        <v>85</v>
      </c>
      <c r="C31" s="81">
        <v>42.5</v>
      </c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ht="24" x14ac:dyDescent="0.25">
      <c r="A32" s="80" t="s">
        <v>122</v>
      </c>
      <c r="B32" s="81">
        <v>82.1</v>
      </c>
      <c r="C32" s="81">
        <v>1.8</v>
      </c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ht="18.75" x14ac:dyDescent="0.25">
      <c r="A33" s="82" t="s">
        <v>50</v>
      </c>
      <c r="B33" s="81">
        <v>82.1</v>
      </c>
      <c r="C33" s="81">
        <v>25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</row>
    <row r="34" spans="1:18" ht="24" x14ac:dyDescent="0.25">
      <c r="A34" s="80" t="s">
        <v>26</v>
      </c>
      <c r="B34" s="81">
        <v>81.8</v>
      </c>
      <c r="C34" s="81">
        <v>0</v>
      </c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</row>
    <row r="35" spans="1:18" ht="18.75" x14ac:dyDescent="0.25">
      <c r="A35" s="80" t="s">
        <v>100</v>
      </c>
      <c r="B35" s="81">
        <v>80.400000000000006</v>
      </c>
      <c r="C35" s="81">
        <v>9.8000000000000007</v>
      </c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</row>
    <row r="36" spans="1:18" ht="18.75" x14ac:dyDescent="0.25">
      <c r="A36" s="80" t="s">
        <v>120</v>
      </c>
      <c r="B36" s="81">
        <v>76</v>
      </c>
      <c r="C36" s="81">
        <v>16</v>
      </c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ht="18.75" x14ac:dyDescent="0.25">
      <c r="A37" s="80" t="s">
        <v>51</v>
      </c>
      <c r="B37" s="81">
        <v>66.7</v>
      </c>
      <c r="C37" s="81">
        <v>0</v>
      </c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ht="18.75" x14ac:dyDescent="0.25">
      <c r="A38" s="80" t="s">
        <v>25</v>
      </c>
      <c r="B38" s="81">
        <v>63.6</v>
      </c>
      <c r="C38" s="81">
        <v>0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</row>
    <row r="39" spans="1:18" ht="18.75" x14ac:dyDescent="0.25">
      <c r="A39" s="80" t="s">
        <v>121</v>
      </c>
      <c r="B39" s="81">
        <v>55.6</v>
      </c>
      <c r="C39" s="81">
        <v>33.299999999999997</v>
      </c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</row>
    <row r="40" spans="1:18" ht="18.75" x14ac:dyDescent="0.25">
      <c r="A40" s="80" t="s">
        <v>33</v>
      </c>
      <c r="B40" s="81">
        <v>54.2</v>
      </c>
      <c r="C40" s="81">
        <v>8.3000000000000007</v>
      </c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</row>
    <row r="41" spans="1:18" ht="18.75" x14ac:dyDescent="0.25">
      <c r="A41" s="80" t="s">
        <v>119</v>
      </c>
      <c r="B41" s="81">
        <v>37.5</v>
      </c>
      <c r="C41" s="81">
        <v>0</v>
      </c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ht="18.75" x14ac:dyDescent="0.25">
      <c r="A42" s="83" t="s">
        <v>101</v>
      </c>
      <c r="B42" s="92">
        <v>80.5</v>
      </c>
      <c r="C42" s="92">
        <v>13.6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ht="18.75" x14ac:dyDescent="0.25"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</row>
    <row r="46" spans="1:18" ht="18.75" x14ac:dyDescent="0.25">
      <c r="A46" s="167" t="s">
        <v>142</v>
      </c>
      <c r="B46" s="167"/>
      <c r="C46" s="167"/>
      <c r="E46" s="169" t="s">
        <v>143</v>
      </c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</row>
    <row r="47" spans="1:18" ht="18.75" x14ac:dyDescent="0.25">
      <c r="A47" s="87" t="s">
        <v>96</v>
      </c>
      <c r="B47" s="87" t="s">
        <v>97</v>
      </c>
      <c r="C47" s="87" t="s">
        <v>98</v>
      </c>
      <c r="E47" s="116"/>
      <c r="F47" s="116"/>
      <c r="G47" s="116"/>
      <c r="H47" s="116"/>
      <c r="I47" s="170" t="s">
        <v>111</v>
      </c>
      <c r="J47" s="170"/>
      <c r="K47" s="170"/>
      <c r="L47" s="170"/>
      <c r="M47" s="170"/>
      <c r="N47" s="170"/>
      <c r="O47" s="170"/>
      <c r="P47" s="116"/>
      <c r="Q47" s="116"/>
      <c r="R47" s="116"/>
    </row>
    <row r="48" spans="1:18" ht="18.75" x14ac:dyDescent="0.25">
      <c r="A48" s="80" t="s">
        <v>30</v>
      </c>
      <c r="B48" s="81">
        <v>100</v>
      </c>
      <c r="C48" s="81">
        <v>22.2</v>
      </c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</row>
    <row r="49" spans="1:18" ht="18.75" x14ac:dyDescent="0.25">
      <c r="A49" s="80" t="s">
        <v>121</v>
      </c>
      <c r="B49" s="81">
        <v>100</v>
      </c>
      <c r="C49" s="81">
        <v>33.299999999999997</v>
      </c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</row>
    <row r="50" spans="1:18" ht="24" x14ac:dyDescent="0.25">
      <c r="A50" s="80" t="s">
        <v>122</v>
      </c>
      <c r="B50" s="81">
        <v>96.7</v>
      </c>
      <c r="C50" s="81">
        <v>40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</row>
    <row r="51" spans="1:18" ht="18.75" x14ac:dyDescent="0.25">
      <c r="A51" s="80" t="s">
        <v>23</v>
      </c>
      <c r="B51" s="81">
        <v>94.4</v>
      </c>
      <c r="C51" s="81">
        <v>5.6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</row>
    <row r="52" spans="1:18" ht="24" x14ac:dyDescent="0.25">
      <c r="A52" s="80" t="s">
        <v>26</v>
      </c>
      <c r="B52" s="81">
        <v>86.7</v>
      </c>
      <c r="C52" s="81">
        <v>0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</row>
    <row r="53" spans="1:18" ht="24" x14ac:dyDescent="0.25">
      <c r="A53" s="80" t="s">
        <v>72</v>
      </c>
      <c r="B53" s="81">
        <v>84.8</v>
      </c>
      <c r="C53" s="81">
        <v>9.1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</row>
    <row r="54" spans="1:18" ht="18.75" x14ac:dyDescent="0.25">
      <c r="A54" s="80" t="s">
        <v>25</v>
      </c>
      <c r="B54" s="81">
        <v>74.099999999999994</v>
      </c>
      <c r="C54" s="81">
        <v>22.2</v>
      </c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</row>
    <row r="55" spans="1:18" ht="18.75" x14ac:dyDescent="0.25">
      <c r="A55" s="80" t="s">
        <v>24</v>
      </c>
      <c r="B55" s="81">
        <v>69.400000000000006</v>
      </c>
      <c r="C55" s="81">
        <v>8.3000000000000007</v>
      </c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</row>
    <row r="56" spans="1:18" ht="18.75" x14ac:dyDescent="0.25">
      <c r="A56" s="80" t="s">
        <v>100</v>
      </c>
      <c r="B56" s="81">
        <v>66.7</v>
      </c>
      <c r="C56" s="81">
        <v>13.9</v>
      </c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</row>
    <row r="57" spans="1:18" ht="18.75" x14ac:dyDescent="0.25">
      <c r="A57" s="80" t="s">
        <v>51</v>
      </c>
      <c r="B57" s="81">
        <v>66</v>
      </c>
      <c r="C57" s="81">
        <v>4</v>
      </c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</row>
    <row r="58" spans="1:18" ht="18.75" x14ac:dyDescent="0.25">
      <c r="A58" s="82" t="s">
        <v>50</v>
      </c>
      <c r="B58" s="81">
        <v>58.1</v>
      </c>
      <c r="C58" s="81">
        <v>6.5</v>
      </c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</row>
    <row r="59" spans="1:18" ht="18.75" x14ac:dyDescent="0.25">
      <c r="A59" s="80" t="s">
        <v>33</v>
      </c>
      <c r="B59" s="81">
        <v>57.1</v>
      </c>
      <c r="C59" s="81">
        <v>4.8</v>
      </c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</row>
    <row r="60" spans="1:18" ht="18.75" x14ac:dyDescent="0.25">
      <c r="A60" s="80" t="s">
        <v>120</v>
      </c>
      <c r="B60" s="81">
        <v>50</v>
      </c>
      <c r="C60" s="81">
        <v>6.7</v>
      </c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</row>
    <row r="61" spans="1:18" ht="18.75" x14ac:dyDescent="0.25">
      <c r="A61" s="80" t="s">
        <v>56</v>
      </c>
      <c r="B61" s="81">
        <v>50</v>
      </c>
      <c r="C61" s="81">
        <v>30.8</v>
      </c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</row>
    <row r="62" spans="1:18" ht="18.75" x14ac:dyDescent="0.25">
      <c r="A62" s="80" t="s">
        <v>119</v>
      </c>
      <c r="B62" s="81">
        <v>25</v>
      </c>
      <c r="C62" s="81">
        <v>0</v>
      </c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</row>
    <row r="63" spans="1:18" ht="18.75" x14ac:dyDescent="0.25">
      <c r="A63" s="83" t="s">
        <v>101</v>
      </c>
      <c r="B63" s="92">
        <v>71.3</v>
      </c>
      <c r="C63" s="92">
        <v>14</v>
      </c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</row>
    <row r="67" spans="1:18" ht="18.75" x14ac:dyDescent="0.25">
      <c r="A67" s="167" t="s">
        <v>144</v>
      </c>
      <c r="B67" s="167"/>
      <c r="C67" s="167"/>
      <c r="E67" s="169" t="s">
        <v>149</v>
      </c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</row>
    <row r="68" spans="1:18" ht="18.75" x14ac:dyDescent="0.25">
      <c r="A68" s="87" t="s">
        <v>96</v>
      </c>
      <c r="B68" s="87" t="s">
        <v>97</v>
      </c>
      <c r="C68" s="87" t="s">
        <v>98</v>
      </c>
      <c r="E68" s="116"/>
      <c r="F68" s="116"/>
      <c r="G68" s="116"/>
      <c r="H68" s="116"/>
      <c r="I68" s="170" t="s">
        <v>111</v>
      </c>
      <c r="J68" s="170"/>
      <c r="K68" s="170"/>
      <c r="L68" s="170"/>
      <c r="M68" s="170"/>
      <c r="N68" s="170"/>
      <c r="O68" s="170"/>
      <c r="P68" s="116"/>
      <c r="Q68" s="116"/>
      <c r="R68" s="116"/>
    </row>
    <row r="69" spans="1:18" x14ac:dyDescent="0.25">
      <c r="A69" s="80" t="s">
        <v>23</v>
      </c>
      <c r="B69" s="81">
        <v>100</v>
      </c>
      <c r="C69" s="81">
        <v>3.9</v>
      </c>
    </row>
    <row r="70" spans="1:18" x14ac:dyDescent="0.25">
      <c r="A70" s="80" t="s">
        <v>121</v>
      </c>
      <c r="B70" s="81">
        <v>100</v>
      </c>
      <c r="C70" s="81">
        <v>25</v>
      </c>
    </row>
    <row r="71" spans="1:18" ht="24" x14ac:dyDescent="0.25">
      <c r="A71" s="80" t="s">
        <v>122</v>
      </c>
      <c r="B71" s="81">
        <v>98.3</v>
      </c>
      <c r="C71" s="81">
        <v>13.3</v>
      </c>
    </row>
    <row r="72" spans="1:18" x14ac:dyDescent="0.25">
      <c r="A72" s="80" t="s">
        <v>30</v>
      </c>
      <c r="B72" s="81">
        <v>93.5</v>
      </c>
      <c r="C72" s="81">
        <v>17.399999999999999</v>
      </c>
    </row>
    <row r="73" spans="1:18" x14ac:dyDescent="0.25">
      <c r="A73" s="80" t="s">
        <v>27</v>
      </c>
      <c r="B73" s="81">
        <v>93.3</v>
      </c>
      <c r="C73" s="81">
        <v>0</v>
      </c>
    </row>
    <row r="74" spans="1:18" ht="24" x14ac:dyDescent="0.25">
      <c r="A74" s="80" t="s">
        <v>72</v>
      </c>
      <c r="B74" s="81">
        <v>90.6</v>
      </c>
      <c r="C74" s="81">
        <v>15.6</v>
      </c>
    </row>
    <row r="75" spans="1:18" x14ac:dyDescent="0.25">
      <c r="A75" s="80" t="s">
        <v>56</v>
      </c>
      <c r="B75" s="81">
        <v>89.2</v>
      </c>
      <c r="C75" s="81">
        <v>35.1</v>
      </c>
    </row>
    <row r="76" spans="1:18" x14ac:dyDescent="0.25">
      <c r="A76" s="80" t="s">
        <v>51</v>
      </c>
      <c r="B76" s="81">
        <v>81.400000000000006</v>
      </c>
      <c r="C76" s="81">
        <v>2.2999999999999998</v>
      </c>
    </row>
    <row r="77" spans="1:18" x14ac:dyDescent="0.25">
      <c r="A77" s="80" t="s">
        <v>100</v>
      </c>
      <c r="B77" s="81">
        <v>78.7</v>
      </c>
      <c r="C77" s="81">
        <v>22.7</v>
      </c>
    </row>
    <row r="78" spans="1:18" ht="24" x14ac:dyDescent="0.25">
      <c r="A78" s="80" t="s">
        <v>26</v>
      </c>
      <c r="B78" s="81">
        <v>72</v>
      </c>
      <c r="C78" s="81">
        <v>0</v>
      </c>
    </row>
    <row r="79" spans="1:18" x14ac:dyDescent="0.25">
      <c r="A79" s="80" t="s">
        <v>25</v>
      </c>
      <c r="B79" s="81">
        <v>70</v>
      </c>
      <c r="C79" s="81">
        <v>10</v>
      </c>
    </row>
    <row r="80" spans="1:18" x14ac:dyDescent="0.25">
      <c r="A80" s="80" t="s">
        <v>24</v>
      </c>
      <c r="B80" s="81">
        <v>64.3</v>
      </c>
      <c r="C80" s="81">
        <v>28.6</v>
      </c>
    </row>
    <row r="81" spans="1:18" x14ac:dyDescent="0.25">
      <c r="A81" s="80" t="s">
        <v>33</v>
      </c>
      <c r="B81" s="81">
        <v>59.4</v>
      </c>
      <c r="C81" s="81">
        <v>6.3</v>
      </c>
    </row>
    <row r="82" spans="1:18" x14ac:dyDescent="0.25">
      <c r="A82" s="82" t="s">
        <v>50</v>
      </c>
      <c r="B82" s="81">
        <v>58.5</v>
      </c>
      <c r="C82" s="81">
        <v>9.8000000000000007</v>
      </c>
    </row>
    <row r="83" spans="1:18" x14ac:dyDescent="0.25">
      <c r="A83" s="80" t="s">
        <v>120</v>
      </c>
      <c r="B83" s="81">
        <v>44</v>
      </c>
      <c r="C83" s="81">
        <v>0</v>
      </c>
    </row>
    <row r="84" spans="1:18" x14ac:dyDescent="0.25">
      <c r="A84" s="80" t="s">
        <v>119</v>
      </c>
      <c r="B84" s="81">
        <v>21.4</v>
      </c>
      <c r="C84" s="81">
        <v>0</v>
      </c>
    </row>
    <row r="85" spans="1:18" x14ac:dyDescent="0.25">
      <c r="A85" s="83" t="s">
        <v>101</v>
      </c>
      <c r="B85" s="92">
        <v>78.5</v>
      </c>
      <c r="C85" s="92">
        <v>13.7</v>
      </c>
    </row>
    <row r="92" spans="1:18" ht="18.75" x14ac:dyDescent="0.25">
      <c r="A92" s="167" t="s">
        <v>145</v>
      </c>
      <c r="B92" s="167"/>
      <c r="C92" s="167"/>
      <c r="E92" s="169" t="s">
        <v>150</v>
      </c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</row>
    <row r="93" spans="1:18" ht="18.75" x14ac:dyDescent="0.25">
      <c r="A93" s="87" t="s">
        <v>96</v>
      </c>
      <c r="B93" s="87" t="s">
        <v>97</v>
      </c>
      <c r="C93" s="87" t="s">
        <v>98</v>
      </c>
      <c r="E93" s="119"/>
      <c r="F93" s="119"/>
      <c r="G93" s="119"/>
      <c r="H93" s="119"/>
      <c r="I93" s="170" t="s">
        <v>111</v>
      </c>
      <c r="J93" s="170"/>
      <c r="K93" s="170"/>
      <c r="L93" s="170"/>
      <c r="M93" s="170"/>
      <c r="N93" s="170"/>
      <c r="O93" s="170"/>
      <c r="P93" s="119"/>
      <c r="Q93" s="119"/>
      <c r="R93" s="119"/>
    </row>
    <row r="94" spans="1:18" x14ac:dyDescent="0.25">
      <c r="A94" s="80" t="s">
        <v>23</v>
      </c>
      <c r="B94" s="81">
        <v>100</v>
      </c>
      <c r="C94" s="81">
        <v>2.2000000000000002</v>
      </c>
    </row>
    <row r="95" spans="1:18" x14ac:dyDescent="0.25">
      <c r="A95" s="80" t="s">
        <v>30</v>
      </c>
      <c r="B95" s="81">
        <v>100</v>
      </c>
      <c r="C95" s="81">
        <v>17.3</v>
      </c>
    </row>
    <row r="96" spans="1:18" ht="24" x14ac:dyDescent="0.25">
      <c r="A96" s="80" t="s">
        <v>122</v>
      </c>
      <c r="B96" s="81">
        <v>96.6</v>
      </c>
      <c r="C96" s="81">
        <v>37.299999999999997</v>
      </c>
    </row>
    <row r="97" spans="1:3" x14ac:dyDescent="0.25">
      <c r="A97" s="80" t="s">
        <v>25</v>
      </c>
      <c r="B97" s="81">
        <v>95.2</v>
      </c>
      <c r="C97" s="81">
        <v>0</v>
      </c>
    </row>
    <row r="98" spans="1:3" x14ac:dyDescent="0.25">
      <c r="A98" s="80" t="s">
        <v>121</v>
      </c>
      <c r="B98" s="81">
        <v>92.3</v>
      </c>
      <c r="C98" s="81">
        <v>30.8</v>
      </c>
    </row>
    <row r="99" spans="1:3" x14ac:dyDescent="0.25">
      <c r="A99" s="80" t="s">
        <v>100</v>
      </c>
      <c r="B99" s="81">
        <v>90.2</v>
      </c>
      <c r="C99" s="81">
        <v>11.6</v>
      </c>
    </row>
    <row r="100" spans="1:3" x14ac:dyDescent="0.25">
      <c r="A100" s="80" t="s">
        <v>51</v>
      </c>
      <c r="B100" s="81">
        <v>89.7</v>
      </c>
      <c r="C100" s="81">
        <v>2.6</v>
      </c>
    </row>
    <row r="101" spans="1:3" x14ac:dyDescent="0.25">
      <c r="A101" s="80" t="s">
        <v>24</v>
      </c>
      <c r="B101" s="81">
        <v>86.4</v>
      </c>
      <c r="C101" s="81">
        <v>13.6</v>
      </c>
    </row>
    <row r="102" spans="1:3" ht="24" x14ac:dyDescent="0.25">
      <c r="A102" s="80" t="s">
        <v>26</v>
      </c>
      <c r="B102" s="81">
        <v>84.6</v>
      </c>
      <c r="C102" s="81">
        <v>0</v>
      </c>
    </row>
    <row r="103" spans="1:3" ht="24" x14ac:dyDescent="0.25">
      <c r="A103" s="80" t="s">
        <v>72</v>
      </c>
      <c r="B103" s="81">
        <v>83.7</v>
      </c>
      <c r="C103" s="81">
        <v>4.7</v>
      </c>
    </row>
    <row r="104" spans="1:3" x14ac:dyDescent="0.25">
      <c r="A104" s="80" t="s">
        <v>27</v>
      </c>
      <c r="B104" s="81">
        <v>80</v>
      </c>
      <c r="C104" s="81">
        <v>13.3</v>
      </c>
    </row>
    <row r="105" spans="1:3" x14ac:dyDescent="0.25">
      <c r="A105" s="80" t="s">
        <v>120</v>
      </c>
      <c r="B105" s="81">
        <v>75.599999999999994</v>
      </c>
      <c r="C105" s="81">
        <v>4.9000000000000004</v>
      </c>
    </row>
    <row r="106" spans="1:3" x14ac:dyDescent="0.25">
      <c r="A106" s="82" t="s">
        <v>50</v>
      </c>
      <c r="B106" s="81">
        <v>71.400000000000006</v>
      </c>
      <c r="C106" s="81">
        <v>4.8</v>
      </c>
    </row>
    <row r="107" spans="1:3" x14ac:dyDescent="0.25">
      <c r="A107" s="80" t="s">
        <v>119</v>
      </c>
      <c r="B107" s="81">
        <v>64.3</v>
      </c>
      <c r="C107" s="81">
        <v>0</v>
      </c>
    </row>
    <row r="108" spans="1:3" x14ac:dyDescent="0.25">
      <c r="A108" s="80" t="s">
        <v>33</v>
      </c>
      <c r="B108" s="81">
        <v>61.1</v>
      </c>
      <c r="C108" s="81">
        <v>11.1</v>
      </c>
    </row>
    <row r="109" spans="1:3" x14ac:dyDescent="0.25">
      <c r="A109" s="83" t="s">
        <v>101</v>
      </c>
      <c r="B109" s="92">
        <v>87.3</v>
      </c>
      <c r="C109" s="92">
        <v>11.5</v>
      </c>
    </row>
    <row r="116" spans="1:18" ht="18.75" x14ac:dyDescent="0.25">
      <c r="A116" s="167" t="s">
        <v>146</v>
      </c>
      <c r="B116" s="167"/>
      <c r="C116" s="167"/>
      <c r="E116" s="169" t="s">
        <v>151</v>
      </c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</row>
    <row r="117" spans="1:18" ht="18.75" x14ac:dyDescent="0.25">
      <c r="A117" s="87" t="s">
        <v>96</v>
      </c>
      <c r="B117" s="87" t="s">
        <v>97</v>
      </c>
      <c r="C117" s="87" t="s">
        <v>98</v>
      </c>
      <c r="E117" s="119"/>
      <c r="F117" s="119"/>
      <c r="G117" s="119"/>
      <c r="H117" s="119"/>
      <c r="I117" s="170" t="s">
        <v>111</v>
      </c>
      <c r="J117" s="170"/>
      <c r="K117" s="170"/>
      <c r="L117" s="170"/>
      <c r="M117" s="170"/>
      <c r="N117" s="170"/>
      <c r="O117" s="170"/>
      <c r="P117" s="119"/>
      <c r="Q117" s="119"/>
      <c r="R117" s="119"/>
    </row>
    <row r="118" spans="1:18" x14ac:dyDescent="0.25">
      <c r="A118" s="80" t="s">
        <v>51</v>
      </c>
      <c r="B118" s="81">
        <v>100</v>
      </c>
      <c r="C118" s="81">
        <v>0</v>
      </c>
    </row>
    <row r="119" spans="1:18" x14ac:dyDescent="0.25">
      <c r="A119" s="82" t="s">
        <v>50</v>
      </c>
      <c r="B119" s="81">
        <v>100</v>
      </c>
      <c r="C119" s="81">
        <v>31</v>
      </c>
    </row>
    <row r="120" spans="1:18" ht="24" x14ac:dyDescent="0.25">
      <c r="A120" s="80" t="s">
        <v>72</v>
      </c>
      <c r="B120" s="81">
        <v>100</v>
      </c>
      <c r="C120" s="81">
        <v>0</v>
      </c>
    </row>
    <row r="121" spans="1:18" x14ac:dyDescent="0.25">
      <c r="A121" s="80" t="s">
        <v>27</v>
      </c>
      <c r="B121" s="81">
        <v>100</v>
      </c>
      <c r="C121" s="81">
        <v>0</v>
      </c>
    </row>
    <row r="122" spans="1:18" x14ac:dyDescent="0.25">
      <c r="A122" s="80" t="s">
        <v>119</v>
      </c>
      <c r="B122" s="81">
        <v>100</v>
      </c>
      <c r="C122" s="81">
        <v>0</v>
      </c>
    </row>
    <row r="123" spans="1:18" x14ac:dyDescent="0.25">
      <c r="A123" s="80" t="s">
        <v>30</v>
      </c>
      <c r="B123" s="81">
        <v>100</v>
      </c>
      <c r="C123" s="81">
        <v>28.6</v>
      </c>
    </row>
    <row r="124" spans="1:18" x14ac:dyDescent="0.25">
      <c r="A124" s="80" t="s">
        <v>120</v>
      </c>
      <c r="B124" s="81">
        <v>100</v>
      </c>
      <c r="C124" s="81">
        <v>14.3</v>
      </c>
    </row>
    <row r="125" spans="1:18" x14ac:dyDescent="0.25">
      <c r="A125" s="80" t="s">
        <v>100</v>
      </c>
      <c r="B125" s="81">
        <v>100</v>
      </c>
      <c r="C125" s="81">
        <v>15</v>
      </c>
    </row>
    <row r="126" spans="1:18" ht="24" x14ac:dyDescent="0.25">
      <c r="A126" s="80" t="s">
        <v>122</v>
      </c>
      <c r="B126" s="81">
        <v>98.2</v>
      </c>
      <c r="C126" s="81">
        <v>19.600000000000001</v>
      </c>
    </row>
    <row r="127" spans="1:18" x14ac:dyDescent="0.25">
      <c r="A127" s="80" t="s">
        <v>23</v>
      </c>
      <c r="B127" s="81">
        <v>98</v>
      </c>
      <c r="C127" s="81">
        <v>4.0999999999999996</v>
      </c>
    </row>
    <row r="128" spans="1:18" x14ac:dyDescent="0.25">
      <c r="A128" s="80" t="s">
        <v>33</v>
      </c>
      <c r="B128" s="81">
        <v>95.9</v>
      </c>
      <c r="C128" s="81">
        <v>20.399999999999999</v>
      </c>
    </row>
    <row r="129" spans="1:18" x14ac:dyDescent="0.25">
      <c r="A129" s="80" t="s">
        <v>24</v>
      </c>
      <c r="B129" s="81">
        <v>95.1</v>
      </c>
      <c r="C129" s="81">
        <v>12.2</v>
      </c>
    </row>
    <row r="130" spans="1:18" x14ac:dyDescent="0.25">
      <c r="A130" s="80" t="s">
        <v>121</v>
      </c>
      <c r="B130" s="81">
        <v>92.9</v>
      </c>
      <c r="C130" s="81">
        <v>35.700000000000003</v>
      </c>
    </row>
    <row r="131" spans="1:18" ht="15.75" customHeight="1" x14ac:dyDescent="0.25">
      <c r="A131" s="80" t="s">
        <v>25</v>
      </c>
      <c r="B131" s="81">
        <v>87</v>
      </c>
      <c r="C131" s="81">
        <v>8.6999999999999993</v>
      </c>
    </row>
    <row r="132" spans="1:18" x14ac:dyDescent="0.25">
      <c r="A132" s="83" t="s">
        <v>101</v>
      </c>
      <c r="B132" s="92">
        <v>97.7</v>
      </c>
      <c r="C132" s="92">
        <v>13</v>
      </c>
    </row>
    <row r="144" spans="1:18" ht="18.75" x14ac:dyDescent="0.25">
      <c r="A144" s="167" t="s">
        <v>147</v>
      </c>
      <c r="B144" s="167"/>
      <c r="C144" s="167"/>
      <c r="E144" s="169" t="s">
        <v>152</v>
      </c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</row>
    <row r="145" spans="1:18" ht="18.75" x14ac:dyDescent="0.25">
      <c r="A145" s="87" t="s">
        <v>96</v>
      </c>
      <c r="B145" s="87" t="s">
        <v>97</v>
      </c>
      <c r="C145" s="87" t="s">
        <v>98</v>
      </c>
      <c r="E145" s="119"/>
      <c r="F145" s="119"/>
      <c r="G145" s="119"/>
      <c r="H145" s="119"/>
      <c r="I145" s="170" t="s">
        <v>111</v>
      </c>
      <c r="J145" s="170"/>
      <c r="K145" s="170"/>
      <c r="L145" s="170"/>
      <c r="M145" s="170"/>
      <c r="N145" s="170"/>
      <c r="O145" s="170"/>
      <c r="P145" s="119"/>
      <c r="Q145" s="119"/>
      <c r="R145" s="119"/>
    </row>
    <row r="146" spans="1:18" x14ac:dyDescent="0.25">
      <c r="A146" s="82" t="s">
        <v>50</v>
      </c>
      <c r="B146" s="81">
        <v>100</v>
      </c>
      <c r="C146" s="81">
        <v>31.3</v>
      </c>
    </row>
    <row r="147" spans="1:18" ht="24" x14ac:dyDescent="0.25">
      <c r="A147" s="80" t="s">
        <v>72</v>
      </c>
      <c r="B147" s="81">
        <v>100</v>
      </c>
      <c r="C147" s="81">
        <v>18.2</v>
      </c>
    </row>
    <row r="148" spans="1:18" x14ac:dyDescent="0.25">
      <c r="A148" s="80" t="s">
        <v>119</v>
      </c>
      <c r="B148" s="81">
        <v>100</v>
      </c>
      <c r="C148" s="81">
        <v>46.2</v>
      </c>
    </row>
    <row r="149" spans="1:18" x14ac:dyDescent="0.25">
      <c r="A149" s="80" t="s">
        <v>120</v>
      </c>
      <c r="B149" s="81">
        <v>100</v>
      </c>
      <c r="C149" s="81">
        <v>25</v>
      </c>
    </row>
    <row r="150" spans="1:18" x14ac:dyDescent="0.25">
      <c r="A150" s="80" t="s">
        <v>121</v>
      </c>
      <c r="B150" s="81">
        <v>100</v>
      </c>
      <c r="C150" s="81">
        <v>75</v>
      </c>
    </row>
    <row r="151" spans="1:18" x14ac:dyDescent="0.25">
      <c r="A151" s="80" t="s">
        <v>25</v>
      </c>
      <c r="B151" s="81">
        <v>97.3</v>
      </c>
      <c r="C151" s="81">
        <v>10.8</v>
      </c>
    </row>
    <row r="152" spans="1:18" x14ac:dyDescent="0.25">
      <c r="A152" s="80" t="s">
        <v>24</v>
      </c>
      <c r="B152" s="81">
        <v>96.4</v>
      </c>
      <c r="C152" s="81">
        <v>60.7</v>
      </c>
    </row>
    <row r="153" spans="1:18" x14ac:dyDescent="0.25">
      <c r="A153" s="80" t="s">
        <v>23</v>
      </c>
      <c r="B153" s="81">
        <v>95.8</v>
      </c>
      <c r="C153" s="81">
        <v>25</v>
      </c>
    </row>
    <row r="154" spans="1:18" ht="24" x14ac:dyDescent="0.25">
      <c r="A154" s="80" t="s">
        <v>122</v>
      </c>
      <c r="B154" s="81">
        <v>95.5</v>
      </c>
      <c r="C154" s="81">
        <v>45.5</v>
      </c>
    </row>
    <row r="155" spans="1:18" x14ac:dyDescent="0.25">
      <c r="A155" s="80" t="s">
        <v>100</v>
      </c>
      <c r="B155" s="81">
        <v>92.8</v>
      </c>
      <c r="C155" s="81">
        <v>33.700000000000003</v>
      </c>
    </row>
    <row r="156" spans="1:18" x14ac:dyDescent="0.25">
      <c r="A156" s="80" t="s">
        <v>51</v>
      </c>
      <c r="B156" s="81">
        <v>92.1</v>
      </c>
      <c r="C156" s="81">
        <v>0</v>
      </c>
    </row>
    <row r="157" spans="1:18" x14ac:dyDescent="0.25">
      <c r="A157" s="80" t="s">
        <v>30</v>
      </c>
      <c r="B157" s="81">
        <v>90.9</v>
      </c>
      <c r="C157" s="81">
        <v>45.5</v>
      </c>
    </row>
    <row r="158" spans="1:18" ht="24" x14ac:dyDescent="0.25">
      <c r="A158" s="80" t="s">
        <v>26</v>
      </c>
      <c r="B158" s="81">
        <v>88.9</v>
      </c>
      <c r="C158" s="81">
        <v>0</v>
      </c>
    </row>
    <row r="159" spans="1:18" x14ac:dyDescent="0.25">
      <c r="A159" s="83" t="s">
        <v>101</v>
      </c>
      <c r="B159" s="92">
        <v>95</v>
      </c>
      <c r="C159" s="92">
        <v>31.1</v>
      </c>
    </row>
    <row r="169" spans="1:18" ht="18.75" x14ac:dyDescent="0.25">
      <c r="A169" s="167" t="s">
        <v>148</v>
      </c>
      <c r="B169" s="167"/>
      <c r="C169" s="167"/>
      <c r="E169" s="169" t="s">
        <v>153</v>
      </c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</row>
    <row r="170" spans="1:18" ht="18.75" x14ac:dyDescent="0.25">
      <c r="A170" s="87" t="s">
        <v>96</v>
      </c>
      <c r="B170" s="87" t="s">
        <v>97</v>
      </c>
      <c r="C170" s="87" t="s">
        <v>98</v>
      </c>
      <c r="E170" s="119"/>
      <c r="F170" s="119"/>
      <c r="G170" s="119"/>
      <c r="H170" s="119"/>
      <c r="I170" s="170" t="s">
        <v>111</v>
      </c>
      <c r="J170" s="170"/>
      <c r="K170" s="170"/>
      <c r="L170" s="170"/>
      <c r="M170" s="170"/>
      <c r="N170" s="170"/>
      <c r="O170" s="170"/>
      <c r="P170" s="119"/>
      <c r="Q170" s="119"/>
      <c r="R170" s="119"/>
    </row>
    <row r="171" spans="1:18" x14ac:dyDescent="0.25">
      <c r="A171" s="80" t="s">
        <v>23</v>
      </c>
      <c r="B171" s="81">
        <v>100</v>
      </c>
      <c r="C171" s="81">
        <v>47.7</v>
      </c>
    </row>
    <row r="172" spans="1:18" ht="24" x14ac:dyDescent="0.25">
      <c r="A172" s="80" t="s">
        <v>26</v>
      </c>
      <c r="B172" s="81">
        <v>100</v>
      </c>
      <c r="C172" s="81">
        <v>60</v>
      </c>
    </row>
    <row r="173" spans="1:18" x14ac:dyDescent="0.25">
      <c r="A173" s="80" t="s">
        <v>27</v>
      </c>
      <c r="B173" s="81">
        <v>100</v>
      </c>
      <c r="C173" s="81">
        <v>33.299999999999997</v>
      </c>
    </row>
    <row r="174" spans="1:18" x14ac:dyDescent="0.25">
      <c r="A174" s="80" t="s">
        <v>30</v>
      </c>
      <c r="B174" s="81">
        <v>97.3</v>
      </c>
      <c r="C174" s="81">
        <v>56.8</v>
      </c>
    </row>
    <row r="175" spans="1:18" ht="24" x14ac:dyDescent="0.25">
      <c r="A175" s="80" t="s">
        <v>72</v>
      </c>
      <c r="B175" s="81">
        <v>96.3</v>
      </c>
      <c r="C175" s="81">
        <v>59.3</v>
      </c>
    </row>
    <row r="176" spans="1:18" ht="24" x14ac:dyDescent="0.25">
      <c r="A176" s="80" t="s">
        <v>122</v>
      </c>
      <c r="B176" s="81">
        <v>93.3</v>
      </c>
      <c r="C176" s="81">
        <v>30</v>
      </c>
    </row>
    <row r="177" spans="1:3" x14ac:dyDescent="0.25">
      <c r="A177" s="80" t="s">
        <v>100</v>
      </c>
      <c r="B177" s="81">
        <v>92.1</v>
      </c>
      <c r="C177" s="81">
        <v>42.1</v>
      </c>
    </row>
    <row r="178" spans="1:3" x14ac:dyDescent="0.25">
      <c r="A178" s="82" t="s">
        <v>50</v>
      </c>
      <c r="B178" s="81">
        <v>90</v>
      </c>
      <c r="C178" s="81">
        <v>23.3</v>
      </c>
    </row>
    <row r="179" spans="1:3" x14ac:dyDescent="0.25">
      <c r="A179" s="80" t="s">
        <v>120</v>
      </c>
      <c r="B179" s="81">
        <v>87.5</v>
      </c>
      <c r="C179" s="81">
        <v>25</v>
      </c>
    </row>
    <row r="180" spans="1:3" x14ac:dyDescent="0.25">
      <c r="A180" s="80" t="s">
        <v>51</v>
      </c>
      <c r="B180" s="81">
        <v>79.400000000000006</v>
      </c>
      <c r="C180" s="81">
        <v>1.5</v>
      </c>
    </row>
    <row r="181" spans="1:3" x14ac:dyDescent="0.25">
      <c r="A181" s="80" t="s">
        <v>33</v>
      </c>
      <c r="B181" s="81">
        <v>70.8</v>
      </c>
      <c r="C181" s="81">
        <v>29.2</v>
      </c>
    </row>
    <row r="182" spans="1:3" x14ac:dyDescent="0.25">
      <c r="A182" s="80" t="s">
        <v>24</v>
      </c>
      <c r="B182" s="81">
        <v>55.6</v>
      </c>
      <c r="C182" s="81">
        <v>40.700000000000003</v>
      </c>
    </row>
    <row r="183" spans="1:3" x14ac:dyDescent="0.25">
      <c r="A183" s="80" t="s">
        <v>121</v>
      </c>
      <c r="B183" s="81">
        <v>47.1</v>
      </c>
      <c r="C183" s="81">
        <v>23.5</v>
      </c>
    </row>
    <row r="184" spans="1:3" x14ac:dyDescent="0.25">
      <c r="A184" s="80" t="s">
        <v>119</v>
      </c>
      <c r="B184" s="81">
        <v>24.1</v>
      </c>
      <c r="C184" s="81">
        <v>0</v>
      </c>
    </row>
    <row r="185" spans="1:3" x14ac:dyDescent="0.25">
      <c r="A185" s="83" t="s">
        <v>101</v>
      </c>
      <c r="B185" s="92">
        <v>84.1</v>
      </c>
      <c r="C185" s="92">
        <v>33.799999999999997</v>
      </c>
    </row>
    <row r="194" spans="1:18" ht="20.25" customHeight="1" x14ac:dyDescent="0.25">
      <c r="A194" s="171" t="s">
        <v>128</v>
      </c>
      <c r="B194" s="171"/>
      <c r="C194" s="171"/>
      <c r="E194" s="172" t="s">
        <v>154</v>
      </c>
      <c r="F194" s="172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</row>
    <row r="195" spans="1:18" ht="18.75" x14ac:dyDescent="0.25">
      <c r="A195" s="85" t="s">
        <v>103</v>
      </c>
      <c r="B195" s="86" t="s">
        <v>104</v>
      </c>
      <c r="C195" s="86" t="s">
        <v>98</v>
      </c>
      <c r="E195" s="119"/>
      <c r="F195" s="119"/>
      <c r="G195" s="119"/>
      <c r="H195" s="119"/>
      <c r="I195" s="170" t="s">
        <v>112</v>
      </c>
      <c r="J195" s="170"/>
      <c r="K195" s="170"/>
      <c r="L195" s="170"/>
      <c r="M195" s="170"/>
      <c r="N195" s="170"/>
      <c r="O195" s="170"/>
      <c r="P195" s="170"/>
      <c r="Q195" s="119"/>
      <c r="R195" s="119"/>
    </row>
    <row r="196" spans="1:18" x14ac:dyDescent="0.25">
      <c r="A196" s="14" t="s">
        <v>105</v>
      </c>
      <c r="B196" s="81">
        <v>80.5</v>
      </c>
      <c r="C196" s="81">
        <v>13.6</v>
      </c>
    </row>
    <row r="197" spans="1:18" x14ac:dyDescent="0.25">
      <c r="A197" s="14" t="s">
        <v>106</v>
      </c>
      <c r="B197" s="81">
        <v>71.3</v>
      </c>
      <c r="C197" s="81">
        <v>14</v>
      </c>
    </row>
    <row r="198" spans="1:18" x14ac:dyDescent="0.25">
      <c r="A198" s="14" t="s">
        <v>107</v>
      </c>
      <c r="B198" s="81">
        <v>78.5</v>
      </c>
      <c r="C198" s="81">
        <v>13.7</v>
      </c>
    </row>
    <row r="199" spans="1:18" x14ac:dyDescent="0.25">
      <c r="A199" s="14" t="s">
        <v>108</v>
      </c>
      <c r="B199" s="81">
        <v>88.5</v>
      </c>
      <c r="C199" s="81">
        <v>11.7</v>
      </c>
    </row>
    <row r="200" spans="1:18" x14ac:dyDescent="0.25">
      <c r="A200" s="39" t="s">
        <v>109</v>
      </c>
      <c r="B200" s="81">
        <v>97.7</v>
      </c>
      <c r="C200" s="81">
        <v>13</v>
      </c>
    </row>
    <row r="201" spans="1:18" x14ac:dyDescent="0.25">
      <c r="A201" s="39" t="s">
        <v>84</v>
      </c>
      <c r="B201" s="81">
        <v>95</v>
      </c>
      <c r="C201" s="81">
        <v>31.1</v>
      </c>
    </row>
    <row r="202" spans="1:18" x14ac:dyDescent="0.25">
      <c r="A202" s="39" t="s">
        <v>85</v>
      </c>
      <c r="B202" s="81">
        <v>84.1</v>
      </c>
      <c r="C202" s="81">
        <v>33.799999999999997</v>
      </c>
    </row>
    <row r="203" spans="1:18" x14ac:dyDescent="0.25">
      <c r="A203" s="83" t="s">
        <v>101</v>
      </c>
      <c r="B203" s="92">
        <v>84.6</v>
      </c>
      <c r="C203" s="92">
        <v>18.2</v>
      </c>
    </row>
    <row r="221" spans="1:17" x14ac:dyDescent="0.25">
      <c r="A221" s="96" t="s">
        <v>138</v>
      </c>
      <c r="B221" s="96"/>
      <c r="D221"/>
      <c r="E221"/>
      <c r="G221" s="165" t="s">
        <v>138</v>
      </c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</row>
    <row r="222" spans="1:17" ht="45" x14ac:dyDescent="0.25">
      <c r="A222" s="87"/>
      <c r="B222" s="93" t="s">
        <v>134</v>
      </c>
      <c r="C222" s="93" t="s">
        <v>135</v>
      </c>
      <c r="D222" s="93" t="s">
        <v>136</v>
      </c>
      <c r="E222" s="93" t="s">
        <v>137</v>
      </c>
    </row>
    <row r="223" spans="1:17" x14ac:dyDescent="0.25">
      <c r="A223" s="82"/>
      <c r="B223" s="81">
        <v>84.6</v>
      </c>
      <c r="C223" s="81">
        <v>65.2</v>
      </c>
      <c r="D223" s="97">
        <v>18.2</v>
      </c>
      <c r="E223" s="97">
        <v>11</v>
      </c>
    </row>
    <row r="224" spans="1:17" x14ac:dyDescent="0.25">
      <c r="C224"/>
      <c r="D224"/>
      <c r="F224"/>
      <c r="G224"/>
    </row>
  </sheetData>
  <sortState ref="A171:B184">
    <sortCondition descending="1" ref="B171:B184"/>
  </sortState>
  <mergeCells count="28">
    <mergeCell ref="G221:Q221"/>
    <mergeCell ref="I68:O68"/>
    <mergeCell ref="A1:C1"/>
    <mergeCell ref="E1:R1"/>
    <mergeCell ref="J2:N2"/>
    <mergeCell ref="A24:C24"/>
    <mergeCell ref="E24:R24"/>
    <mergeCell ref="I25:O25"/>
    <mergeCell ref="A46:C46"/>
    <mergeCell ref="E46:R46"/>
    <mergeCell ref="I47:O47"/>
    <mergeCell ref="A67:C67"/>
    <mergeCell ref="E67:R67"/>
    <mergeCell ref="I195:P195"/>
    <mergeCell ref="A92:C92"/>
    <mergeCell ref="E92:R92"/>
    <mergeCell ref="I93:O93"/>
    <mergeCell ref="A116:C116"/>
    <mergeCell ref="E116:R116"/>
    <mergeCell ref="I117:O117"/>
    <mergeCell ref="A144:C144"/>
    <mergeCell ref="E144:R144"/>
    <mergeCell ref="I145:O145"/>
    <mergeCell ref="A194:C194"/>
    <mergeCell ref="E194:R194"/>
    <mergeCell ref="A169:C169"/>
    <mergeCell ref="E169:R169"/>
    <mergeCell ref="I170:O170"/>
  </mergeCells>
  <pageMargins left="0.18" right="0.2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Денна - з перескл.</vt:lpstr>
      <vt:lpstr> Заочна - з перескл.</vt:lpstr>
      <vt:lpstr>Діаграми денна</vt:lpstr>
      <vt:lpstr>Діаграми заочна</vt:lpstr>
      <vt:lpstr>' Заочна - з перескл.'!Область_печати</vt:lpstr>
      <vt:lpstr>'Денна - з перескл.'!Область_печати</vt:lpstr>
      <vt:lpstr>'Діаграми заочна'!Область_печати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2018-12-20T10:57:15Z</dcterms:modified>
</cp:coreProperties>
</file>