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Денна" sheetId="1" r:id="rId1"/>
    <sheet name="Діаграми" sheetId="4" r:id="rId2"/>
  </sheets>
  <definedNames>
    <definedName name="_xlnm.Print_Area" localSheetId="0">Денна!$A$72:$S$104</definedName>
    <definedName name="_xlnm.Print_Area" localSheetId="1">Діаграми!$E$1:$R$26</definedName>
  </definedNames>
  <calcPr calcId="145621"/>
</workbook>
</file>

<file path=xl/calcChain.xml><?xml version="1.0" encoding="utf-8"?>
<calcChain xmlns="http://schemas.openxmlformats.org/spreadsheetml/2006/main">
  <c r="M259" i="1" l="1"/>
  <c r="M258" i="1"/>
  <c r="H258" i="1"/>
  <c r="E258" i="1" s="1"/>
  <c r="D258" i="1" s="1"/>
  <c r="B258" i="1" s="1"/>
  <c r="P172" i="1"/>
  <c r="M99" i="1"/>
  <c r="R258" i="1" l="1"/>
  <c r="Q258" i="1"/>
  <c r="P239" i="1"/>
  <c r="O239" i="1"/>
  <c r="N239" i="1"/>
  <c r="L239" i="1"/>
  <c r="K239" i="1"/>
  <c r="J239" i="1"/>
  <c r="I239" i="1"/>
  <c r="G239" i="1"/>
  <c r="F239" i="1"/>
  <c r="C239" i="1"/>
  <c r="M238" i="1"/>
  <c r="H238" i="1"/>
  <c r="M237" i="1"/>
  <c r="H237" i="1"/>
  <c r="M236" i="1"/>
  <c r="H236" i="1"/>
  <c r="M235" i="1"/>
  <c r="H235" i="1"/>
  <c r="M234" i="1"/>
  <c r="H234" i="1"/>
  <c r="M233" i="1"/>
  <c r="H233" i="1"/>
  <c r="M232" i="1"/>
  <c r="H232" i="1"/>
  <c r="M231" i="1"/>
  <c r="H231" i="1"/>
  <c r="M230" i="1"/>
  <c r="H230" i="1"/>
  <c r="M229" i="1"/>
  <c r="H229" i="1"/>
  <c r="M228" i="1"/>
  <c r="H228" i="1"/>
  <c r="M227" i="1"/>
  <c r="H227" i="1"/>
  <c r="M226" i="1"/>
  <c r="H226" i="1"/>
  <c r="M225" i="1"/>
  <c r="H225" i="1"/>
  <c r="M224" i="1"/>
  <c r="H224" i="1"/>
  <c r="M223" i="1"/>
  <c r="H223" i="1"/>
  <c r="M222" i="1"/>
  <c r="H222" i="1"/>
  <c r="M221" i="1"/>
  <c r="H221" i="1"/>
  <c r="M220" i="1"/>
  <c r="H220" i="1"/>
  <c r="H257" i="1"/>
  <c r="G102" i="1"/>
  <c r="N102" i="1"/>
  <c r="O102" i="1"/>
  <c r="C137" i="1"/>
  <c r="O172" i="1"/>
  <c r="F68" i="1"/>
  <c r="J68" i="1"/>
  <c r="K68" i="1"/>
  <c r="L68" i="1"/>
  <c r="F31" i="1"/>
  <c r="H9" i="1"/>
  <c r="J31" i="1"/>
  <c r="K31" i="1"/>
  <c r="L31" i="1"/>
  <c r="M197" i="1"/>
  <c r="H197" i="1"/>
  <c r="M161" i="1"/>
  <c r="H161" i="1"/>
  <c r="M126" i="1"/>
  <c r="H126" i="1"/>
  <c r="M91" i="1"/>
  <c r="H91" i="1"/>
  <c r="M57" i="1"/>
  <c r="H57" i="1"/>
  <c r="M20" i="1"/>
  <c r="H20" i="1"/>
  <c r="N137" i="1"/>
  <c r="O137" i="1"/>
  <c r="P137" i="1"/>
  <c r="P102" i="1"/>
  <c r="P68" i="1"/>
  <c r="M200" i="1"/>
  <c r="H200" i="1"/>
  <c r="C31" i="1"/>
  <c r="G31" i="1"/>
  <c r="I31" i="1"/>
  <c r="N31" i="1"/>
  <c r="O31" i="1"/>
  <c r="P31" i="1"/>
  <c r="F207" i="1"/>
  <c r="G207" i="1"/>
  <c r="I207" i="1"/>
  <c r="J207" i="1"/>
  <c r="K207" i="1"/>
  <c r="L207" i="1"/>
  <c r="N207" i="1"/>
  <c r="O207" i="1"/>
  <c r="P207" i="1"/>
  <c r="G172" i="1"/>
  <c r="F172" i="1"/>
  <c r="I172" i="1"/>
  <c r="J172" i="1"/>
  <c r="K172" i="1"/>
  <c r="L172" i="1"/>
  <c r="N172" i="1"/>
  <c r="F137" i="1"/>
  <c r="G137" i="1"/>
  <c r="I137" i="1"/>
  <c r="J137" i="1"/>
  <c r="K137" i="1"/>
  <c r="L137" i="1"/>
  <c r="C102" i="1"/>
  <c r="F102" i="1"/>
  <c r="I102" i="1"/>
  <c r="J102" i="1"/>
  <c r="K102" i="1"/>
  <c r="L102" i="1"/>
  <c r="I68" i="1"/>
  <c r="H67" i="1"/>
  <c r="M192" i="1"/>
  <c r="H192" i="1"/>
  <c r="M156" i="1"/>
  <c r="H156" i="1"/>
  <c r="M86" i="1"/>
  <c r="H86" i="1"/>
  <c r="M52" i="1"/>
  <c r="H52" i="1"/>
  <c r="M15" i="1"/>
  <c r="H15" i="1"/>
  <c r="M121" i="1"/>
  <c r="H121" i="1"/>
  <c r="M206" i="1"/>
  <c r="H206" i="1"/>
  <c r="M171" i="1"/>
  <c r="H171" i="1"/>
  <c r="M136" i="1"/>
  <c r="H136" i="1"/>
  <c r="M101" i="1"/>
  <c r="H101" i="1"/>
  <c r="M67" i="1"/>
  <c r="M30" i="1"/>
  <c r="H30" i="1"/>
  <c r="P260" i="1"/>
  <c r="O260" i="1"/>
  <c r="N260" i="1"/>
  <c r="L260" i="1"/>
  <c r="K260" i="1"/>
  <c r="J260" i="1"/>
  <c r="I260" i="1"/>
  <c r="G260" i="1"/>
  <c r="F260" i="1"/>
  <c r="C260" i="1"/>
  <c r="H259" i="1"/>
  <c r="M257" i="1"/>
  <c r="M256" i="1"/>
  <c r="H256" i="1"/>
  <c r="M255" i="1"/>
  <c r="H255" i="1"/>
  <c r="M254" i="1"/>
  <c r="H254" i="1"/>
  <c r="C207" i="1"/>
  <c r="M205" i="1"/>
  <c r="H205" i="1"/>
  <c r="M204" i="1"/>
  <c r="H204" i="1"/>
  <c r="M203" i="1"/>
  <c r="H203" i="1"/>
  <c r="M202" i="1"/>
  <c r="H202" i="1"/>
  <c r="M201" i="1"/>
  <c r="H201" i="1"/>
  <c r="M199" i="1"/>
  <c r="H199" i="1"/>
  <c r="M198" i="1"/>
  <c r="H198" i="1"/>
  <c r="M196" i="1"/>
  <c r="H196" i="1"/>
  <c r="M195" i="1"/>
  <c r="H195" i="1"/>
  <c r="M194" i="1"/>
  <c r="H194" i="1"/>
  <c r="M193" i="1"/>
  <c r="H193" i="1"/>
  <c r="M191" i="1"/>
  <c r="H191" i="1"/>
  <c r="M190" i="1"/>
  <c r="H190" i="1"/>
  <c r="M189" i="1"/>
  <c r="H189" i="1"/>
  <c r="M188" i="1"/>
  <c r="H188" i="1"/>
  <c r="M187" i="1"/>
  <c r="H187" i="1"/>
  <c r="M186" i="1"/>
  <c r="H186" i="1"/>
  <c r="C172" i="1"/>
  <c r="M170" i="1"/>
  <c r="H170" i="1"/>
  <c r="M169" i="1"/>
  <c r="H169" i="1"/>
  <c r="M168" i="1"/>
  <c r="H168" i="1"/>
  <c r="M167" i="1"/>
  <c r="H167" i="1"/>
  <c r="M166" i="1"/>
  <c r="H166" i="1"/>
  <c r="M165" i="1"/>
  <c r="H165" i="1"/>
  <c r="M164" i="1"/>
  <c r="H164" i="1"/>
  <c r="M163" i="1"/>
  <c r="H163" i="1"/>
  <c r="M162" i="1"/>
  <c r="H162" i="1"/>
  <c r="M160" i="1"/>
  <c r="H160" i="1"/>
  <c r="M159" i="1"/>
  <c r="H159" i="1"/>
  <c r="M158" i="1"/>
  <c r="H158" i="1"/>
  <c r="M157" i="1"/>
  <c r="H157" i="1"/>
  <c r="M155" i="1"/>
  <c r="H155" i="1"/>
  <c r="M154" i="1"/>
  <c r="H154" i="1"/>
  <c r="M153" i="1"/>
  <c r="H153" i="1"/>
  <c r="M152" i="1"/>
  <c r="H152" i="1"/>
  <c r="M151" i="1"/>
  <c r="H151" i="1"/>
  <c r="M150" i="1"/>
  <c r="H150" i="1"/>
  <c r="M135" i="1"/>
  <c r="H135" i="1"/>
  <c r="M134" i="1"/>
  <c r="H134" i="1"/>
  <c r="M133" i="1"/>
  <c r="H133" i="1"/>
  <c r="M132" i="1"/>
  <c r="H132" i="1"/>
  <c r="M131" i="1"/>
  <c r="H131" i="1"/>
  <c r="M130" i="1"/>
  <c r="H130" i="1"/>
  <c r="M129" i="1"/>
  <c r="H129" i="1"/>
  <c r="M128" i="1"/>
  <c r="H128" i="1"/>
  <c r="M127" i="1"/>
  <c r="H127" i="1"/>
  <c r="M125" i="1"/>
  <c r="H125" i="1"/>
  <c r="M124" i="1"/>
  <c r="H124" i="1"/>
  <c r="M123" i="1"/>
  <c r="H123" i="1"/>
  <c r="M122" i="1"/>
  <c r="H122" i="1"/>
  <c r="M120" i="1"/>
  <c r="H120" i="1"/>
  <c r="M119" i="1"/>
  <c r="H119" i="1"/>
  <c r="M118" i="1"/>
  <c r="H118" i="1"/>
  <c r="M117" i="1"/>
  <c r="H117" i="1"/>
  <c r="M116" i="1"/>
  <c r="H116" i="1"/>
  <c r="M115" i="1"/>
  <c r="H115" i="1"/>
  <c r="M100" i="1"/>
  <c r="H100" i="1"/>
  <c r="H99" i="1"/>
  <c r="M98" i="1"/>
  <c r="H98" i="1"/>
  <c r="M97" i="1"/>
  <c r="H97" i="1"/>
  <c r="M96" i="1"/>
  <c r="H96" i="1"/>
  <c r="M95" i="1"/>
  <c r="H95" i="1"/>
  <c r="M94" i="1"/>
  <c r="H94" i="1"/>
  <c r="M93" i="1"/>
  <c r="H93" i="1"/>
  <c r="M92" i="1"/>
  <c r="H92" i="1"/>
  <c r="M90" i="1"/>
  <c r="H90" i="1"/>
  <c r="M89" i="1"/>
  <c r="H89" i="1"/>
  <c r="M88" i="1"/>
  <c r="H88" i="1"/>
  <c r="M87" i="1"/>
  <c r="H87" i="1"/>
  <c r="M85" i="1"/>
  <c r="H85" i="1"/>
  <c r="M84" i="1"/>
  <c r="H84" i="1"/>
  <c r="M83" i="1"/>
  <c r="H83" i="1"/>
  <c r="M82" i="1"/>
  <c r="H82" i="1"/>
  <c r="M81" i="1"/>
  <c r="H81" i="1"/>
  <c r="M80" i="1"/>
  <c r="H80" i="1"/>
  <c r="O68" i="1"/>
  <c r="N68" i="1"/>
  <c r="G68" i="1"/>
  <c r="C68" i="1"/>
  <c r="M66" i="1"/>
  <c r="H66" i="1"/>
  <c r="M65" i="1"/>
  <c r="H65" i="1"/>
  <c r="M64" i="1"/>
  <c r="H64" i="1"/>
  <c r="M63" i="1"/>
  <c r="H63" i="1"/>
  <c r="M62" i="1"/>
  <c r="H62" i="1"/>
  <c r="M61" i="1"/>
  <c r="H61" i="1"/>
  <c r="M60" i="1"/>
  <c r="H60" i="1"/>
  <c r="M59" i="1"/>
  <c r="H59" i="1"/>
  <c r="M58" i="1"/>
  <c r="H58" i="1"/>
  <c r="M56" i="1"/>
  <c r="H56" i="1"/>
  <c r="M55" i="1"/>
  <c r="H55" i="1"/>
  <c r="M54" i="1"/>
  <c r="H54" i="1"/>
  <c r="M53" i="1"/>
  <c r="H53" i="1"/>
  <c r="M51" i="1"/>
  <c r="H51" i="1"/>
  <c r="M50" i="1"/>
  <c r="H50" i="1"/>
  <c r="M49" i="1"/>
  <c r="H49" i="1"/>
  <c r="M48" i="1"/>
  <c r="H48" i="1"/>
  <c r="M47" i="1"/>
  <c r="H47" i="1"/>
  <c r="M46" i="1"/>
  <c r="H46" i="1"/>
  <c r="M29" i="1"/>
  <c r="H29" i="1"/>
  <c r="M28" i="1"/>
  <c r="H28" i="1"/>
  <c r="M27" i="1"/>
  <c r="H27" i="1"/>
  <c r="M26" i="1"/>
  <c r="H26" i="1"/>
  <c r="M25" i="1"/>
  <c r="H25" i="1"/>
  <c r="M24" i="1"/>
  <c r="H24" i="1"/>
  <c r="M23" i="1"/>
  <c r="H23" i="1"/>
  <c r="M22" i="1"/>
  <c r="H22" i="1"/>
  <c r="M21" i="1"/>
  <c r="H21" i="1"/>
  <c r="M19" i="1"/>
  <c r="H19" i="1"/>
  <c r="M18" i="1"/>
  <c r="H18" i="1"/>
  <c r="M17" i="1"/>
  <c r="H17" i="1"/>
  <c r="M16" i="1"/>
  <c r="H16" i="1"/>
  <c r="M14" i="1"/>
  <c r="H14" i="1"/>
  <c r="M13" i="1"/>
  <c r="H13" i="1"/>
  <c r="M12" i="1"/>
  <c r="H12" i="1"/>
  <c r="M11" i="1"/>
  <c r="H11" i="1"/>
  <c r="M10" i="1"/>
  <c r="H10" i="1"/>
  <c r="M9" i="1"/>
  <c r="E171" i="1" l="1"/>
  <c r="D171" i="1" s="1"/>
  <c r="E234" i="1"/>
  <c r="D234" i="1" s="1"/>
  <c r="E30" i="1"/>
  <c r="D30" i="1" s="1"/>
  <c r="E101" i="1"/>
  <c r="D101" i="1" s="1"/>
  <c r="R101" i="1" s="1"/>
  <c r="E229" i="1"/>
  <c r="D229" i="1" s="1"/>
  <c r="E231" i="1"/>
  <c r="D231" i="1" s="1"/>
  <c r="Q231" i="1" s="1"/>
  <c r="E232" i="1"/>
  <c r="D232" i="1" s="1"/>
  <c r="M239" i="1"/>
  <c r="E225" i="1"/>
  <c r="D225" i="1" s="1"/>
  <c r="E228" i="1"/>
  <c r="D228" i="1" s="1"/>
  <c r="R228" i="1" s="1"/>
  <c r="E238" i="1"/>
  <c r="D238" i="1" s="1"/>
  <c r="E220" i="1"/>
  <c r="D220" i="1" s="1"/>
  <c r="R220" i="1" s="1"/>
  <c r="E221" i="1"/>
  <c r="D221" i="1" s="1"/>
  <c r="R221" i="1" s="1"/>
  <c r="E223" i="1"/>
  <c r="D223" i="1" s="1"/>
  <c r="Q223" i="1" s="1"/>
  <c r="E224" i="1"/>
  <c r="D224" i="1" s="1"/>
  <c r="R224" i="1" s="1"/>
  <c r="E230" i="1"/>
  <c r="D230" i="1" s="1"/>
  <c r="R230" i="1" s="1"/>
  <c r="E236" i="1"/>
  <c r="D236" i="1" s="1"/>
  <c r="B236" i="1" s="1"/>
  <c r="E237" i="1"/>
  <c r="D237" i="1" s="1"/>
  <c r="B237" i="1" s="1"/>
  <c r="E233" i="1"/>
  <c r="D233" i="1" s="1"/>
  <c r="B233" i="1" s="1"/>
  <c r="E227" i="1"/>
  <c r="D227" i="1" s="1"/>
  <c r="R227" i="1" s="1"/>
  <c r="E20" i="1"/>
  <c r="D20" i="1" s="1"/>
  <c r="B20" i="1" s="1"/>
  <c r="E57" i="1"/>
  <c r="D57" i="1" s="1"/>
  <c r="B57" i="1" s="1"/>
  <c r="E197" i="1"/>
  <c r="D197" i="1" s="1"/>
  <c r="B197" i="1" s="1"/>
  <c r="E222" i="1"/>
  <c r="D222" i="1" s="1"/>
  <c r="B222" i="1" s="1"/>
  <c r="E226" i="1"/>
  <c r="D226" i="1" s="1"/>
  <c r="B226" i="1" s="1"/>
  <c r="E235" i="1"/>
  <c r="D235" i="1" s="1"/>
  <c r="B235" i="1" s="1"/>
  <c r="Q232" i="1"/>
  <c r="Q236" i="1"/>
  <c r="B221" i="1"/>
  <c r="B224" i="1"/>
  <c r="R225" i="1"/>
  <c r="B225" i="1"/>
  <c r="R234" i="1"/>
  <c r="B234" i="1"/>
  <c r="R232" i="1"/>
  <c r="B232" i="1"/>
  <c r="R236" i="1"/>
  <c r="Q221" i="1"/>
  <c r="Q225" i="1"/>
  <c r="Q229" i="1"/>
  <c r="Q234" i="1"/>
  <c r="Q238" i="1"/>
  <c r="R229" i="1"/>
  <c r="B229" i="1"/>
  <c r="R233" i="1"/>
  <c r="R238" i="1"/>
  <c r="B238" i="1"/>
  <c r="Q233" i="1"/>
  <c r="H239" i="1"/>
  <c r="Q197" i="1"/>
  <c r="E161" i="1"/>
  <c r="D161" i="1" s="1"/>
  <c r="B161" i="1" s="1"/>
  <c r="E126" i="1"/>
  <c r="D126" i="1" s="1"/>
  <c r="E91" i="1"/>
  <c r="D91" i="1" s="1"/>
  <c r="B91" i="1" s="1"/>
  <c r="Q20" i="1"/>
  <c r="R171" i="1"/>
  <c r="B171" i="1"/>
  <c r="R30" i="1"/>
  <c r="B30" i="1"/>
  <c r="E200" i="1"/>
  <c r="D200" i="1" s="1"/>
  <c r="R200" i="1" s="1"/>
  <c r="M207" i="1"/>
  <c r="M68" i="1"/>
  <c r="M172" i="1"/>
  <c r="M102" i="1"/>
  <c r="M31" i="1"/>
  <c r="H31" i="1"/>
  <c r="H207" i="1"/>
  <c r="H172" i="1"/>
  <c r="E136" i="1"/>
  <c r="D136" i="1" s="1"/>
  <c r="R136" i="1" s="1"/>
  <c r="H137" i="1"/>
  <c r="H102" i="1"/>
  <c r="H68" i="1"/>
  <c r="E67" i="1"/>
  <c r="D67" i="1" s="1"/>
  <c r="R67" i="1" s="1"/>
  <c r="E21" i="1"/>
  <c r="D21" i="1" s="1"/>
  <c r="R21" i="1" s="1"/>
  <c r="E155" i="1"/>
  <c r="D155" i="1" s="1"/>
  <c r="Q155" i="1" s="1"/>
  <c r="E204" i="1"/>
  <c r="D204" i="1" s="1"/>
  <c r="Q204" i="1" s="1"/>
  <c r="E192" i="1"/>
  <c r="D192" i="1" s="1"/>
  <c r="Q192" i="1" s="1"/>
  <c r="E156" i="1"/>
  <c r="D156" i="1" s="1"/>
  <c r="E93" i="1"/>
  <c r="D93" i="1" s="1"/>
  <c r="R93" i="1" s="1"/>
  <c r="E86" i="1"/>
  <c r="D86" i="1" s="1"/>
  <c r="E127" i="1"/>
  <c r="D127" i="1" s="1"/>
  <c r="R127" i="1" s="1"/>
  <c r="E52" i="1"/>
  <c r="D52" i="1" s="1"/>
  <c r="B52" i="1" s="1"/>
  <c r="E152" i="1"/>
  <c r="D152" i="1" s="1"/>
  <c r="R152" i="1" s="1"/>
  <c r="E117" i="1"/>
  <c r="D117" i="1" s="1"/>
  <c r="R117" i="1" s="1"/>
  <c r="E15" i="1"/>
  <c r="D15" i="1" s="1"/>
  <c r="B15" i="1" s="1"/>
  <c r="E10" i="1"/>
  <c r="D10" i="1" s="1"/>
  <c r="B10" i="1" s="1"/>
  <c r="E187" i="1"/>
  <c r="D187" i="1" s="1"/>
  <c r="Q187" i="1" s="1"/>
  <c r="E195" i="1"/>
  <c r="D195" i="1" s="1"/>
  <c r="B195" i="1" s="1"/>
  <c r="E198" i="1"/>
  <c r="D198" i="1" s="1"/>
  <c r="Q198" i="1" s="1"/>
  <c r="E201" i="1"/>
  <c r="D201" i="1" s="1"/>
  <c r="Q201" i="1" s="1"/>
  <c r="E206" i="1"/>
  <c r="D206" i="1" s="1"/>
  <c r="B206" i="1" s="1"/>
  <c r="E29" i="1"/>
  <c r="D29" i="1" s="1"/>
  <c r="R29" i="1" s="1"/>
  <c r="E54" i="1"/>
  <c r="D54" i="1" s="1"/>
  <c r="B54" i="1" s="1"/>
  <c r="E165" i="1"/>
  <c r="D165" i="1" s="1"/>
  <c r="Q165" i="1" s="1"/>
  <c r="E167" i="1"/>
  <c r="D167" i="1" s="1"/>
  <c r="R167" i="1" s="1"/>
  <c r="E169" i="1"/>
  <c r="D169" i="1" s="1"/>
  <c r="B169" i="1" s="1"/>
  <c r="E121" i="1"/>
  <c r="D121" i="1" s="1"/>
  <c r="B121" i="1" s="1"/>
  <c r="E25" i="1"/>
  <c r="D25" i="1" s="1"/>
  <c r="B25" i="1" s="1"/>
  <c r="E94" i="1"/>
  <c r="D94" i="1" s="1"/>
  <c r="Q94" i="1" s="1"/>
  <c r="E95" i="1"/>
  <c r="D95" i="1" s="1"/>
  <c r="R95" i="1" s="1"/>
  <c r="E99" i="1"/>
  <c r="D99" i="1" s="1"/>
  <c r="R99" i="1" s="1"/>
  <c r="E100" i="1"/>
  <c r="D100" i="1" s="1"/>
  <c r="B100" i="1" s="1"/>
  <c r="E128" i="1"/>
  <c r="D128" i="1" s="1"/>
  <c r="R128" i="1" s="1"/>
  <c r="E131" i="1"/>
  <c r="D131" i="1" s="1"/>
  <c r="Q131" i="1" s="1"/>
  <c r="E133" i="1"/>
  <c r="D133" i="1" s="1"/>
  <c r="Q133" i="1" s="1"/>
  <c r="E135" i="1"/>
  <c r="D135" i="1" s="1"/>
  <c r="B135" i="1" s="1"/>
  <c r="E255" i="1"/>
  <c r="D255" i="1" s="1"/>
  <c r="B255" i="1" s="1"/>
  <c r="E257" i="1"/>
  <c r="D257" i="1" s="1"/>
  <c r="B257" i="1" s="1"/>
  <c r="E27" i="1"/>
  <c r="D27" i="1" s="1"/>
  <c r="Q27" i="1" s="1"/>
  <c r="Q171" i="1"/>
  <c r="Q30" i="1"/>
  <c r="E48" i="1"/>
  <c r="D48" i="1" s="1"/>
  <c r="B48" i="1" s="1"/>
  <c r="E11" i="1"/>
  <c r="D11" i="1" s="1"/>
  <c r="R11" i="1" s="1"/>
  <c r="E118" i="1"/>
  <c r="D118" i="1" s="1"/>
  <c r="R118" i="1" s="1"/>
  <c r="E83" i="1"/>
  <c r="D83" i="1" s="1"/>
  <c r="R83" i="1" s="1"/>
  <c r="E12" i="1"/>
  <c r="D12" i="1" s="1"/>
  <c r="B12" i="1" s="1"/>
  <c r="E97" i="1"/>
  <c r="D97" i="1" s="1"/>
  <c r="R97" i="1" s="1"/>
  <c r="E63" i="1"/>
  <c r="D63" i="1" s="1"/>
  <c r="R63" i="1" s="1"/>
  <c r="E129" i="1"/>
  <c r="D129" i="1" s="1"/>
  <c r="B129" i="1" s="1"/>
  <c r="E116" i="1"/>
  <c r="D116" i="1" s="1"/>
  <c r="R116" i="1" s="1"/>
  <c r="E50" i="1"/>
  <c r="D50" i="1" s="1"/>
  <c r="B50" i="1" s="1"/>
  <c r="H260" i="1"/>
  <c r="E189" i="1"/>
  <c r="D189" i="1" s="1"/>
  <c r="B189" i="1" s="1"/>
  <c r="E190" i="1"/>
  <c r="D190" i="1" s="1"/>
  <c r="R190" i="1" s="1"/>
  <c r="E193" i="1"/>
  <c r="D193" i="1" s="1"/>
  <c r="Q193" i="1" s="1"/>
  <c r="E158" i="1"/>
  <c r="D158" i="1" s="1"/>
  <c r="R158" i="1" s="1"/>
  <c r="E160" i="1"/>
  <c r="D160" i="1" s="1"/>
  <c r="Q160" i="1" s="1"/>
  <c r="E163" i="1"/>
  <c r="D163" i="1" s="1"/>
  <c r="Q163" i="1" s="1"/>
  <c r="E119" i="1"/>
  <c r="D119" i="1" s="1"/>
  <c r="B119" i="1" s="1"/>
  <c r="E122" i="1"/>
  <c r="D122" i="1" s="1"/>
  <c r="R122" i="1" s="1"/>
  <c r="E124" i="1"/>
  <c r="D124" i="1" s="1"/>
  <c r="R124" i="1" s="1"/>
  <c r="E125" i="1"/>
  <c r="D125" i="1" s="1"/>
  <c r="E88" i="1"/>
  <c r="D88" i="1" s="1"/>
  <c r="R88" i="1" s="1"/>
  <c r="E90" i="1"/>
  <c r="D90" i="1" s="1"/>
  <c r="R90" i="1" s="1"/>
  <c r="E92" i="1"/>
  <c r="D92" i="1" s="1"/>
  <c r="R92" i="1" s="1"/>
  <c r="E56" i="1"/>
  <c r="D56" i="1" s="1"/>
  <c r="Q56" i="1" s="1"/>
  <c r="E59" i="1"/>
  <c r="D59" i="1" s="1"/>
  <c r="B59" i="1" s="1"/>
  <c r="E13" i="1"/>
  <c r="D13" i="1" s="1"/>
  <c r="Q13" i="1" s="1"/>
  <c r="E16" i="1"/>
  <c r="D16" i="1" s="1"/>
  <c r="B16" i="1" s="1"/>
  <c r="E19" i="1"/>
  <c r="D19" i="1" s="1"/>
  <c r="R19" i="1" s="1"/>
  <c r="E18" i="1"/>
  <c r="D18" i="1" s="1"/>
  <c r="Q18" i="1" s="1"/>
  <c r="E23" i="1"/>
  <c r="D23" i="1" s="1"/>
  <c r="Q23" i="1" s="1"/>
  <c r="E46" i="1"/>
  <c r="D46" i="1" s="1"/>
  <c r="Q46" i="1" s="1"/>
  <c r="E51" i="1"/>
  <c r="D51" i="1" s="1"/>
  <c r="Q51" i="1" s="1"/>
  <c r="E61" i="1"/>
  <c r="D61" i="1" s="1"/>
  <c r="Q61" i="1" s="1"/>
  <c r="E65" i="1"/>
  <c r="D65" i="1" s="1"/>
  <c r="Q65" i="1" s="1"/>
  <c r="E81" i="1"/>
  <c r="D81" i="1" s="1"/>
  <c r="Q81" i="1" s="1"/>
  <c r="E84" i="1"/>
  <c r="D84" i="1" s="1"/>
  <c r="R84" i="1" s="1"/>
  <c r="E85" i="1"/>
  <c r="D85" i="1" s="1"/>
  <c r="Q85" i="1" s="1"/>
  <c r="E87" i="1"/>
  <c r="D87" i="1" s="1"/>
  <c r="R87" i="1" s="1"/>
  <c r="E89" i="1"/>
  <c r="D89" i="1" s="1"/>
  <c r="R89" i="1" s="1"/>
  <c r="E96" i="1"/>
  <c r="D96" i="1" s="1"/>
  <c r="R96" i="1" s="1"/>
  <c r="E98" i="1"/>
  <c r="D98" i="1" s="1"/>
  <c r="R98" i="1" s="1"/>
  <c r="E120" i="1"/>
  <c r="D120" i="1" s="1"/>
  <c r="R120" i="1" s="1"/>
  <c r="E123" i="1"/>
  <c r="D123" i="1" s="1"/>
  <c r="R123" i="1" s="1"/>
  <c r="E150" i="1"/>
  <c r="D150" i="1" s="1"/>
  <c r="E115" i="1"/>
  <c r="D115" i="1" s="1"/>
  <c r="E9" i="1"/>
  <c r="E14" i="1"/>
  <c r="D14" i="1" s="1"/>
  <c r="E17" i="1"/>
  <c r="D17" i="1" s="1"/>
  <c r="E22" i="1"/>
  <c r="D22" i="1" s="1"/>
  <c r="E24" i="1"/>
  <c r="D24" i="1" s="1"/>
  <c r="E26" i="1"/>
  <c r="D26" i="1" s="1"/>
  <c r="E28" i="1"/>
  <c r="D28" i="1" s="1"/>
  <c r="Q28" i="1" s="1"/>
  <c r="E47" i="1"/>
  <c r="D47" i="1" s="1"/>
  <c r="E49" i="1"/>
  <c r="D49" i="1" s="1"/>
  <c r="E53" i="1"/>
  <c r="D53" i="1" s="1"/>
  <c r="Q53" i="1" s="1"/>
  <c r="E55" i="1"/>
  <c r="D55" i="1" s="1"/>
  <c r="E58" i="1"/>
  <c r="D58" i="1" s="1"/>
  <c r="B58" i="1" s="1"/>
  <c r="E60" i="1"/>
  <c r="D60" i="1" s="1"/>
  <c r="E62" i="1"/>
  <c r="D62" i="1" s="1"/>
  <c r="Q62" i="1" s="1"/>
  <c r="E64" i="1"/>
  <c r="D64" i="1" s="1"/>
  <c r="E66" i="1"/>
  <c r="D66" i="1" s="1"/>
  <c r="E80" i="1"/>
  <c r="E82" i="1"/>
  <c r="D82" i="1" s="1"/>
  <c r="Q82" i="1" s="1"/>
  <c r="E130" i="1"/>
  <c r="D130" i="1" s="1"/>
  <c r="E132" i="1"/>
  <c r="D132" i="1" s="1"/>
  <c r="Q132" i="1" s="1"/>
  <c r="E134" i="1"/>
  <c r="D134" i="1" s="1"/>
  <c r="Q134" i="1" s="1"/>
  <c r="M137" i="1"/>
  <c r="E151" i="1"/>
  <c r="D151" i="1" s="1"/>
  <c r="Q151" i="1" s="1"/>
  <c r="E153" i="1"/>
  <c r="D153" i="1" s="1"/>
  <c r="Q153" i="1" s="1"/>
  <c r="E154" i="1"/>
  <c r="D154" i="1" s="1"/>
  <c r="E157" i="1"/>
  <c r="D157" i="1" s="1"/>
  <c r="Q157" i="1" s="1"/>
  <c r="E159" i="1"/>
  <c r="D159" i="1" s="1"/>
  <c r="Q159" i="1" s="1"/>
  <c r="E162" i="1"/>
  <c r="D162" i="1" s="1"/>
  <c r="Q162" i="1" s="1"/>
  <c r="E164" i="1"/>
  <c r="D164" i="1" s="1"/>
  <c r="E166" i="1"/>
  <c r="D166" i="1" s="1"/>
  <c r="Q166" i="1" s="1"/>
  <c r="E168" i="1"/>
  <c r="D168" i="1" s="1"/>
  <c r="Q168" i="1" s="1"/>
  <c r="E170" i="1"/>
  <c r="D170" i="1" s="1"/>
  <c r="Q170" i="1" s="1"/>
  <c r="E186" i="1"/>
  <c r="E188" i="1"/>
  <c r="D188" i="1" s="1"/>
  <c r="Q188" i="1" s="1"/>
  <c r="E191" i="1"/>
  <c r="D191" i="1" s="1"/>
  <c r="Q191" i="1" s="1"/>
  <c r="E194" i="1"/>
  <c r="D194" i="1" s="1"/>
  <c r="Q194" i="1" s="1"/>
  <c r="E196" i="1"/>
  <c r="D196" i="1" s="1"/>
  <c r="Q196" i="1" s="1"/>
  <c r="E199" i="1"/>
  <c r="D199" i="1" s="1"/>
  <c r="E202" i="1"/>
  <c r="D202" i="1" s="1"/>
  <c r="Q202" i="1" s="1"/>
  <c r="E203" i="1"/>
  <c r="D203" i="1" s="1"/>
  <c r="Q203" i="1" s="1"/>
  <c r="E205" i="1"/>
  <c r="D205" i="1" s="1"/>
  <c r="Q205" i="1" s="1"/>
  <c r="E254" i="1"/>
  <c r="E256" i="1"/>
  <c r="D256" i="1" s="1"/>
  <c r="Q256" i="1" s="1"/>
  <c r="E259" i="1"/>
  <c r="D259" i="1" s="1"/>
  <c r="M260" i="1"/>
  <c r="Q259" i="1" l="1"/>
  <c r="B259" i="1"/>
  <c r="Q101" i="1"/>
  <c r="B101" i="1"/>
  <c r="R226" i="1"/>
  <c r="Q226" i="1"/>
  <c r="Q227" i="1"/>
  <c r="R231" i="1"/>
  <c r="Q237" i="1"/>
  <c r="Q220" i="1"/>
  <c r="B231" i="1"/>
  <c r="B223" i="1"/>
  <c r="R237" i="1"/>
  <c r="B230" i="1"/>
  <c r="B227" i="1"/>
  <c r="B220" i="1"/>
  <c r="Q228" i="1"/>
  <c r="B228" i="1"/>
  <c r="Q230" i="1"/>
  <c r="R223" i="1"/>
  <c r="Q224" i="1"/>
  <c r="R235" i="1"/>
  <c r="R222" i="1"/>
  <c r="R91" i="1"/>
  <c r="Q91" i="1"/>
  <c r="R57" i="1"/>
  <c r="Q57" i="1"/>
  <c r="R20" i="1"/>
  <c r="R197" i="1"/>
  <c r="Q235" i="1"/>
  <c r="Q222" i="1"/>
  <c r="E239" i="1"/>
  <c r="R161" i="1"/>
  <c r="Q161" i="1"/>
  <c r="R121" i="1"/>
  <c r="B126" i="1"/>
  <c r="R126" i="1"/>
  <c r="Q126" i="1"/>
  <c r="R169" i="1"/>
  <c r="B200" i="1"/>
  <c r="B136" i="1"/>
  <c r="E207" i="1"/>
  <c r="D207" i="1" s="1"/>
  <c r="R204" i="1"/>
  <c r="Q169" i="1"/>
  <c r="B198" i="1"/>
  <c r="Q63" i="1"/>
  <c r="B92" i="1"/>
  <c r="Q167" i="1"/>
  <c r="B204" i="1"/>
  <c r="R187" i="1"/>
  <c r="Q11" i="1"/>
  <c r="B21" i="1"/>
  <c r="Q67" i="1"/>
  <c r="Q136" i="1"/>
  <c r="B67" i="1"/>
  <c r="Q200" i="1"/>
  <c r="B152" i="1"/>
  <c r="Q152" i="1"/>
  <c r="E31" i="1"/>
  <c r="D31" i="1" s="1"/>
  <c r="R255" i="1"/>
  <c r="Q135" i="1"/>
  <c r="R201" i="1"/>
  <c r="Q195" i="1"/>
  <c r="R10" i="1"/>
  <c r="E172" i="1"/>
  <c r="D172" i="1" s="1"/>
  <c r="E68" i="1"/>
  <c r="D68" i="1" s="1"/>
  <c r="R125" i="1"/>
  <c r="B125" i="1"/>
  <c r="E102" i="1"/>
  <c r="D102" i="1" s="1"/>
  <c r="R195" i="1"/>
  <c r="B155" i="1"/>
  <c r="R165" i="1"/>
  <c r="B97" i="1"/>
  <c r="R94" i="1"/>
  <c r="Q16" i="1"/>
  <c r="R16" i="1"/>
  <c r="Q21" i="1"/>
  <c r="B27" i="1"/>
  <c r="Q257" i="1"/>
  <c r="Q48" i="1"/>
  <c r="R59" i="1"/>
  <c r="R119" i="1"/>
  <c r="Q117" i="1"/>
  <c r="B201" i="1"/>
  <c r="R155" i="1"/>
  <c r="Q255" i="1"/>
  <c r="Q190" i="1"/>
  <c r="Q128" i="1"/>
  <c r="B167" i="1"/>
  <c r="B11" i="1"/>
  <c r="Q10" i="1"/>
  <c r="Q206" i="1"/>
  <c r="Q93" i="1"/>
  <c r="B127" i="1"/>
  <c r="B190" i="1"/>
  <c r="B128" i="1"/>
  <c r="B89" i="1"/>
  <c r="Q83" i="1"/>
  <c r="Q54" i="1"/>
  <c r="R27" i="1"/>
  <c r="B117" i="1"/>
  <c r="B83" i="1"/>
  <c r="R54" i="1"/>
  <c r="B99" i="1"/>
  <c r="R206" i="1"/>
  <c r="B192" i="1"/>
  <c r="R192" i="1"/>
  <c r="Q92" i="1"/>
  <c r="B94" i="1"/>
  <c r="Q127" i="1"/>
  <c r="Q97" i="1"/>
  <c r="B93" i="1"/>
  <c r="B116" i="1"/>
  <c r="B156" i="1"/>
  <c r="R156" i="1"/>
  <c r="Q156" i="1"/>
  <c r="Q100" i="1"/>
  <c r="R131" i="1"/>
  <c r="B118" i="1"/>
  <c r="Q95" i="1"/>
  <c r="R257" i="1"/>
  <c r="B163" i="1"/>
  <c r="B96" i="1"/>
  <c r="R100" i="1"/>
  <c r="R25" i="1"/>
  <c r="B95" i="1"/>
  <c r="B86" i="1"/>
  <c r="R86" i="1"/>
  <c r="Q86" i="1"/>
  <c r="Q125" i="1"/>
  <c r="R135" i="1"/>
  <c r="R48" i="1"/>
  <c r="R129" i="1"/>
  <c r="R52" i="1"/>
  <c r="Q52" i="1"/>
  <c r="B187" i="1"/>
  <c r="B165" i="1"/>
  <c r="B131" i="1"/>
  <c r="R198" i="1"/>
  <c r="Q25" i="1"/>
  <c r="B29" i="1"/>
  <c r="Q189" i="1"/>
  <c r="B133" i="1"/>
  <c r="B124" i="1"/>
  <c r="R15" i="1"/>
  <c r="Q15" i="1"/>
  <c r="B122" i="1"/>
  <c r="Q118" i="1"/>
  <c r="Q50" i="1"/>
  <c r="Q19" i="1"/>
  <c r="B158" i="1"/>
  <c r="R133" i="1"/>
  <c r="Q29" i="1"/>
  <c r="Q12" i="1"/>
  <c r="R56" i="1"/>
  <c r="B23" i="1"/>
  <c r="B63" i="1"/>
  <c r="R50" i="1"/>
  <c r="R12" i="1"/>
  <c r="Q158" i="1"/>
  <c r="Q121" i="1"/>
  <c r="R189" i="1"/>
  <c r="R163" i="1"/>
  <c r="B56" i="1"/>
  <c r="B18" i="1"/>
  <c r="B19" i="1"/>
  <c r="Q129" i="1"/>
  <c r="Q99" i="1"/>
  <c r="B90" i="1"/>
  <c r="B160" i="1"/>
  <c r="R61" i="1"/>
  <c r="R193" i="1"/>
  <c r="B193" i="1"/>
  <c r="Q122" i="1"/>
  <c r="Q116" i="1"/>
  <c r="Q120" i="1"/>
  <c r="B120" i="1"/>
  <c r="Q88" i="1"/>
  <c r="B88" i="1"/>
  <c r="B84" i="1"/>
  <c r="R13" i="1"/>
  <c r="R160" i="1"/>
  <c r="Q119" i="1"/>
  <c r="Q124" i="1"/>
  <c r="B123" i="1"/>
  <c r="Q123" i="1"/>
  <c r="Q96" i="1"/>
  <c r="Q87" i="1"/>
  <c r="B87" i="1"/>
  <c r="B81" i="1"/>
  <c r="Q90" i="1"/>
  <c r="B98" i="1"/>
  <c r="Q98" i="1"/>
  <c r="Q89" i="1"/>
  <c r="Q84" i="1"/>
  <c r="R81" i="1"/>
  <c r="Q59" i="1"/>
  <c r="B65" i="1"/>
  <c r="R51" i="1"/>
  <c r="R65" i="1"/>
  <c r="B51" i="1"/>
  <c r="B13" i="1"/>
  <c r="R23" i="1"/>
  <c r="B61" i="1"/>
  <c r="R18" i="1"/>
  <c r="R85" i="1"/>
  <c r="B85" i="1"/>
  <c r="R199" i="1"/>
  <c r="B199" i="1"/>
  <c r="D186" i="1"/>
  <c r="R164" i="1"/>
  <c r="B164" i="1"/>
  <c r="R154" i="1"/>
  <c r="B154" i="1"/>
  <c r="R150" i="1"/>
  <c r="B150" i="1"/>
  <c r="R130" i="1"/>
  <c r="B130" i="1"/>
  <c r="D80" i="1"/>
  <c r="R60" i="1"/>
  <c r="B60" i="1"/>
  <c r="R49" i="1"/>
  <c r="B49" i="1"/>
  <c r="R26" i="1"/>
  <c r="B26" i="1"/>
  <c r="R22" i="1"/>
  <c r="B22" i="1"/>
  <c r="D9" i="1"/>
  <c r="R115" i="1"/>
  <c r="B115" i="1"/>
  <c r="R259" i="1"/>
  <c r="D254" i="1"/>
  <c r="B254" i="1" s="1"/>
  <c r="E260" i="1"/>
  <c r="R205" i="1"/>
  <c r="B205" i="1"/>
  <c r="R202" i="1"/>
  <c r="B202" i="1"/>
  <c r="R196" i="1"/>
  <c r="B196" i="1"/>
  <c r="R191" i="1"/>
  <c r="B191" i="1"/>
  <c r="R188" i="1"/>
  <c r="B188" i="1"/>
  <c r="R170" i="1"/>
  <c r="B170" i="1"/>
  <c r="R166" i="1"/>
  <c r="B166" i="1"/>
  <c r="R162" i="1"/>
  <c r="B162" i="1"/>
  <c r="R157" i="1"/>
  <c r="B157" i="1"/>
  <c r="R153" i="1"/>
  <c r="B153" i="1"/>
  <c r="R132" i="1"/>
  <c r="B132" i="1"/>
  <c r="R82" i="1"/>
  <c r="B82" i="1"/>
  <c r="R66" i="1"/>
  <c r="B66" i="1"/>
  <c r="R62" i="1"/>
  <c r="B62" i="1"/>
  <c r="R58" i="1"/>
  <c r="R53" i="1"/>
  <c r="B53" i="1"/>
  <c r="R47" i="1"/>
  <c r="B47" i="1"/>
  <c r="R46" i="1"/>
  <c r="B46" i="1"/>
  <c r="R28" i="1"/>
  <c r="B28" i="1"/>
  <c r="R24" i="1"/>
  <c r="B24" i="1"/>
  <c r="R17" i="1"/>
  <c r="B17" i="1"/>
  <c r="E137" i="1"/>
  <c r="Q199" i="1"/>
  <c r="Q164" i="1"/>
  <c r="Q60" i="1"/>
  <c r="Q49" i="1"/>
  <c r="Q150" i="1"/>
  <c r="Q115" i="1"/>
  <c r="Q26" i="1"/>
  <c r="Q22" i="1"/>
  <c r="Q17" i="1"/>
  <c r="Q66" i="1"/>
  <c r="Q58" i="1"/>
  <c r="Q47" i="1"/>
  <c r="Q24" i="1"/>
  <c r="R256" i="1"/>
  <c r="B256" i="1"/>
  <c r="R203" i="1"/>
  <c r="B203" i="1"/>
  <c r="R194" i="1"/>
  <c r="B194" i="1"/>
  <c r="R168" i="1"/>
  <c r="B168" i="1"/>
  <c r="R159" i="1"/>
  <c r="B159" i="1"/>
  <c r="R151" i="1"/>
  <c r="B151" i="1"/>
  <c r="R134" i="1"/>
  <c r="B134" i="1"/>
  <c r="R64" i="1"/>
  <c r="B64" i="1"/>
  <c r="R55" i="1"/>
  <c r="B55" i="1"/>
  <c r="R14" i="1"/>
  <c r="B14" i="1"/>
  <c r="Q154" i="1"/>
  <c r="Q130" i="1"/>
  <c r="Q64" i="1"/>
  <c r="Q55" i="1"/>
  <c r="Q14" i="1"/>
  <c r="D239" i="1" l="1"/>
  <c r="B31" i="1"/>
  <c r="K32" i="1"/>
  <c r="L32" i="1"/>
  <c r="E173" i="1"/>
  <c r="P69" i="1"/>
  <c r="N69" i="1"/>
  <c r="L69" i="1"/>
  <c r="J69" i="1"/>
  <c r="F69" i="1"/>
  <c r="Q68" i="1"/>
  <c r="I69" i="1"/>
  <c r="M69" i="1"/>
  <c r="R68" i="1"/>
  <c r="H69" i="1"/>
  <c r="K69" i="1"/>
  <c r="G69" i="1"/>
  <c r="O69" i="1"/>
  <c r="B68" i="1"/>
  <c r="D69" i="1" s="1"/>
  <c r="D260" i="1"/>
  <c r="R254" i="1"/>
  <c r="Q254" i="1"/>
  <c r="R9" i="1"/>
  <c r="B9" i="1"/>
  <c r="Q9" i="1"/>
  <c r="E103" i="1"/>
  <c r="R80" i="1"/>
  <c r="B80" i="1"/>
  <c r="Q80" i="1"/>
  <c r="R186" i="1"/>
  <c r="B186" i="1"/>
  <c r="Q186" i="1"/>
  <c r="D137" i="1"/>
  <c r="E138" i="1" s="1"/>
  <c r="P173" i="1"/>
  <c r="N173" i="1"/>
  <c r="L173" i="1"/>
  <c r="J173" i="1"/>
  <c r="F173" i="1"/>
  <c r="M173" i="1"/>
  <c r="H173" i="1"/>
  <c r="B172" i="1"/>
  <c r="D173" i="1" s="1"/>
  <c r="I173" i="1"/>
  <c r="Q172" i="1"/>
  <c r="G173" i="1"/>
  <c r="O173" i="1"/>
  <c r="K173" i="1"/>
  <c r="R172" i="1"/>
  <c r="E69" i="1"/>
  <c r="P240" i="1" l="1"/>
  <c r="N240" i="1"/>
  <c r="L240" i="1"/>
  <c r="J240" i="1"/>
  <c r="F240" i="1"/>
  <c r="G240" i="1"/>
  <c r="I240" i="1"/>
  <c r="M240" i="1"/>
  <c r="B239" i="1"/>
  <c r="D240" i="1" s="1"/>
  <c r="R239" i="1"/>
  <c r="K240" i="1"/>
  <c r="O240" i="1"/>
  <c r="Q239" i="1"/>
  <c r="H240" i="1"/>
  <c r="E240" i="1"/>
  <c r="E261" i="1"/>
  <c r="L261" i="1"/>
  <c r="P208" i="1"/>
  <c r="N208" i="1"/>
  <c r="L208" i="1"/>
  <c r="J208" i="1"/>
  <c r="F208" i="1"/>
  <c r="B207" i="1"/>
  <c r="D208" i="1" s="1"/>
  <c r="I208" i="1"/>
  <c r="M208" i="1"/>
  <c r="G208" i="1"/>
  <c r="O208" i="1"/>
  <c r="K208" i="1"/>
  <c r="R207" i="1"/>
  <c r="H208" i="1"/>
  <c r="Q207" i="1"/>
  <c r="N103" i="1"/>
  <c r="J103" i="1"/>
  <c r="F103" i="1"/>
  <c r="P103" i="1"/>
  <c r="L103" i="1"/>
  <c r="H103" i="1"/>
  <c r="O103" i="1"/>
  <c r="M103" i="1"/>
  <c r="R102" i="1"/>
  <c r="B102" i="1"/>
  <c r="D103" i="1" s="1"/>
  <c r="K103" i="1"/>
  <c r="Q102" i="1"/>
  <c r="G103" i="1"/>
  <c r="I103" i="1"/>
  <c r="O32" i="1"/>
  <c r="I32" i="1"/>
  <c r="G32" i="1"/>
  <c r="D32" i="1"/>
  <c r="M32" i="1"/>
  <c r="N32" i="1"/>
  <c r="F32" i="1"/>
  <c r="P32" i="1"/>
  <c r="J32" i="1"/>
  <c r="R31" i="1"/>
  <c r="H32" i="1"/>
  <c r="Q31" i="1"/>
  <c r="O261" i="1"/>
  <c r="K261" i="1"/>
  <c r="I261" i="1"/>
  <c r="G261" i="1"/>
  <c r="B260" i="1"/>
  <c r="D261" i="1" s="1"/>
  <c r="N261" i="1"/>
  <c r="H261" i="1"/>
  <c r="F261" i="1"/>
  <c r="P261" i="1"/>
  <c r="Q260" i="1"/>
  <c r="R260" i="1"/>
  <c r="J261" i="1"/>
  <c r="M261" i="1"/>
  <c r="O138" i="1"/>
  <c r="K138" i="1"/>
  <c r="I138" i="1"/>
  <c r="G138" i="1"/>
  <c r="B137" i="1"/>
  <c r="D138" i="1" s="1"/>
  <c r="R137" i="1"/>
  <c r="N138" i="1"/>
  <c r="J138" i="1"/>
  <c r="L138" i="1"/>
  <c r="F138" i="1"/>
  <c r="P138" i="1"/>
  <c r="H138" i="1"/>
  <c r="Q137" i="1"/>
  <c r="M138" i="1"/>
  <c r="E208" i="1"/>
  <c r="E32" i="1"/>
</calcChain>
</file>

<file path=xl/sharedStrings.xml><?xml version="1.0" encoding="utf-8"?>
<sst xmlns="http://schemas.openxmlformats.org/spreadsheetml/2006/main" count="624" uniqueCount="127">
  <si>
    <t>Державний вищий навчальний заклад</t>
  </si>
  <si>
    <t xml:space="preserve">Денне навчання </t>
  </si>
  <si>
    <t>Зведена по університету</t>
  </si>
  <si>
    <t>Факультети</t>
  </si>
  <si>
    <t>Усього студентів          на       початок    сесії</t>
  </si>
  <si>
    <t>У т.ч.в акаде-мічній відпустці</t>
  </si>
  <si>
    <t>Повинні склада-ти екзамен (гр.2-гр.3)</t>
  </si>
  <si>
    <t>Усього допуще-но до екзаме-нів</t>
  </si>
  <si>
    <t>Не допущено</t>
  </si>
  <si>
    <t xml:space="preserve">Не зя'вилися з поважних причин </t>
  </si>
  <si>
    <t>Склали</t>
  </si>
  <si>
    <t>Дістали незадовільну оцінку</t>
  </si>
  <si>
    <t>Абсо-лютна успіш-ність (%) (гр8/гр4)</t>
  </si>
  <si>
    <t>Якість   (%)</t>
  </si>
  <si>
    <t>Примітка</t>
  </si>
  <si>
    <t xml:space="preserve">З усіх предме-      тів </t>
  </si>
  <si>
    <t>тільки         на "від- мінно"</t>
  </si>
  <si>
    <t>тільки на "добре" і "відмінно"</t>
  </si>
  <si>
    <t>На        змішані оцінки</t>
  </si>
  <si>
    <t>тільки на "задо-вільно"</t>
  </si>
  <si>
    <t>Усього     ( сума гр.14,15, 16)</t>
  </si>
  <si>
    <t>одну</t>
  </si>
  <si>
    <t>дві</t>
  </si>
  <si>
    <t>три</t>
  </si>
  <si>
    <t>Біологічний</t>
  </si>
  <si>
    <t>Географічний</t>
  </si>
  <si>
    <t>Гуманітарно-природничий</t>
  </si>
  <si>
    <t>Інженерно-технічний</t>
  </si>
  <si>
    <t>Інформаційних технологій</t>
  </si>
  <si>
    <t>Історичний</t>
  </si>
  <si>
    <t>Математичний</t>
  </si>
  <si>
    <t>Медичний</t>
  </si>
  <si>
    <t>Міжнародних відносин</t>
  </si>
  <si>
    <t>Стоматологічний</t>
  </si>
  <si>
    <t>Суспільних наук</t>
  </si>
  <si>
    <t>Туризму та міжнародних комунікацій</t>
  </si>
  <si>
    <t>Фізичний</t>
  </si>
  <si>
    <t>Філологічний</t>
  </si>
  <si>
    <t>Хімічний</t>
  </si>
  <si>
    <t>Юридичний</t>
  </si>
  <si>
    <t>Всього по   ун-ту</t>
  </si>
  <si>
    <t>Всього по   ун-ту (%)</t>
  </si>
  <si>
    <t>Перші курси</t>
  </si>
  <si>
    <t xml:space="preserve">Якість   (%)    </t>
  </si>
  <si>
    <t>Другі курси</t>
  </si>
  <si>
    <t>Треті курси</t>
  </si>
  <si>
    <t>Четверті курси</t>
  </si>
  <si>
    <t>Зведена по курсах</t>
  </si>
  <si>
    <t>Іноземної філології</t>
  </si>
  <si>
    <t>Економічний</t>
  </si>
  <si>
    <t>Міжнародної політики, менеджменту та бізнесу</t>
  </si>
  <si>
    <t>Туризму та міжнар. комунікацій</t>
  </si>
  <si>
    <t>Туризму та міжнарод. комунікацій</t>
  </si>
  <si>
    <r>
      <rPr>
        <sz val="8"/>
        <rFont val="Times New Roman"/>
        <family val="1"/>
        <charset val="204"/>
      </rPr>
      <t>Весняна,</t>
    </r>
    <r>
      <rPr>
        <b/>
        <sz val="8"/>
        <rFont val="Times New Roman"/>
        <family val="1"/>
        <charset val="204"/>
      </rPr>
      <t xml:space="preserve"> </t>
    </r>
    <r>
      <rPr>
        <b/>
        <u/>
        <sz val="8"/>
        <rFont val="Times New Roman"/>
        <family val="1"/>
        <charset val="204"/>
      </rPr>
      <t>зимова сесія</t>
    </r>
    <r>
      <rPr>
        <sz val="8"/>
        <rFont val="Times New Roman"/>
        <family val="1"/>
        <charset val="204"/>
      </rPr>
      <t xml:space="preserve">  (підкреслити)</t>
    </r>
  </si>
  <si>
    <t xml:space="preserve">Семестр 1 </t>
  </si>
  <si>
    <r>
      <rPr>
        <sz val="8"/>
        <rFont val="Times New Roman"/>
        <family val="1"/>
        <charset val="204"/>
      </rPr>
      <t>Весняна,</t>
    </r>
    <r>
      <rPr>
        <b/>
        <u/>
        <sz val="8"/>
        <rFont val="Times New Roman"/>
        <family val="1"/>
        <charset val="204"/>
      </rPr>
      <t xml:space="preserve"> зимова сесія</t>
    </r>
    <r>
      <rPr>
        <sz val="8"/>
        <rFont val="Times New Roman"/>
        <family val="1"/>
        <charset val="204"/>
      </rPr>
      <t xml:space="preserve">  (</t>
    </r>
    <r>
      <rPr>
        <b/>
        <sz val="8"/>
        <rFont val="Times New Roman"/>
        <family val="1"/>
        <charset val="204"/>
      </rPr>
      <t>п</t>
    </r>
    <r>
      <rPr>
        <sz val="8"/>
        <rFont val="Times New Roman"/>
        <family val="1"/>
        <charset val="204"/>
      </rPr>
      <t>ідкреслити)</t>
    </r>
  </si>
  <si>
    <r>
      <rPr>
        <sz val="8"/>
        <rFont val="Times New Roman"/>
        <family val="1"/>
        <charset val="204"/>
      </rPr>
      <t>Весняна,</t>
    </r>
    <r>
      <rPr>
        <b/>
        <u/>
        <sz val="8"/>
        <rFont val="Times New Roman"/>
        <family val="1"/>
        <charset val="204"/>
      </rPr>
      <t xml:space="preserve"> зимова сесія  </t>
    </r>
    <r>
      <rPr>
        <sz val="8"/>
        <rFont val="Times New Roman"/>
        <family val="1"/>
        <charset val="204"/>
      </rPr>
      <t>(підкреслити)</t>
    </r>
  </si>
  <si>
    <t>Денне навчання</t>
  </si>
  <si>
    <t>Факультет</t>
  </si>
  <si>
    <t xml:space="preserve">Успішність % </t>
  </si>
  <si>
    <t>Якість %</t>
  </si>
  <si>
    <t>Всього по ун-ту</t>
  </si>
  <si>
    <t>Курс</t>
  </si>
  <si>
    <t>1 курси</t>
  </si>
  <si>
    <t>2 курси</t>
  </si>
  <si>
    <t>3 курси</t>
  </si>
  <si>
    <t>4 курси</t>
  </si>
  <si>
    <t>Успішність %</t>
  </si>
  <si>
    <r>
      <t xml:space="preserve">                                                              "Ужгородський національний університет"                                 </t>
    </r>
    <r>
      <rPr>
        <b/>
        <sz val="8"/>
        <color rgb="FFFF0000"/>
        <rFont val="Times New Roman"/>
        <family val="1"/>
        <charset val="204"/>
      </rPr>
      <t>з перескладанням</t>
    </r>
  </si>
  <si>
    <t>ЛННЦ</t>
  </si>
  <si>
    <r>
      <t xml:space="preserve">                                                                                          "Ужгородський національний університет"                                                         </t>
    </r>
    <r>
      <rPr>
        <b/>
        <sz val="8"/>
        <color rgb="FFFF0000"/>
        <rFont val="Times New Roman"/>
        <family val="1"/>
        <charset val="204"/>
      </rPr>
      <t>з перескладанням</t>
    </r>
  </si>
  <si>
    <r>
      <t xml:space="preserve">                                                                                "Ужгородський національний університет"                                                  </t>
    </r>
    <r>
      <rPr>
        <b/>
        <sz val="8"/>
        <color rgb="FFFF0000"/>
        <rFont val="Times New Roman"/>
        <family val="1"/>
        <charset val="204"/>
      </rPr>
      <t>з перескладанням</t>
    </r>
  </si>
  <si>
    <r>
      <t xml:space="preserve">                                                                                    "Ужгородський національний університет"                                                    </t>
    </r>
    <r>
      <rPr>
        <b/>
        <sz val="8"/>
        <color rgb="FFFF0000"/>
        <rFont val="Times New Roman"/>
        <family val="1"/>
        <charset val="204"/>
      </rPr>
      <t>з перескладанням</t>
    </r>
  </si>
  <si>
    <r>
      <t xml:space="preserve">                                                                                 "Ужгородський національний університет"                                                  </t>
    </r>
    <r>
      <rPr>
        <b/>
        <sz val="8"/>
        <color rgb="FFFF0000"/>
        <rFont val="Times New Roman"/>
        <family val="1"/>
        <charset val="204"/>
      </rPr>
      <t xml:space="preserve"> з перескладанням</t>
    </r>
  </si>
  <si>
    <r>
      <t xml:space="preserve">                                                                 "Ужгородський національний університет"                                           </t>
    </r>
    <r>
      <rPr>
        <b/>
        <sz val="8"/>
        <color rgb="FFFF0000"/>
        <rFont val="Times New Roman"/>
        <family val="1"/>
        <charset val="204"/>
      </rPr>
      <t>з перескладанням</t>
    </r>
  </si>
  <si>
    <t>Семестр 1,3,5,7,9,</t>
  </si>
  <si>
    <t xml:space="preserve">   Денне навчання </t>
  </si>
  <si>
    <t xml:space="preserve"> Денне навчання</t>
  </si>
  <si>
    <r>
      <t xml:space="preserve">                                                                               "Ужгородський національний університет"                                               </t>
    </r>
    <r>
      <rPr>
        <b/>
        <sz val="7"/>
        <color rgb="FFFF0000"/>
        <rFont val="Times New Roman"/>
        <family val="1"/>
        <charset val="204"/>
      </rPr>
      <t xml:space="preserve">   з перескладанням</t>
    </r>
  </si>
  <si>
    <r>
      <rPr>
        <sz val="7"/>
        <rFont val="Times New Roman"/>
        <family val="1"/>
        <charset val="204"/>
      </rPr>
      <t>Весняна,</t>
    </r>
    <r>
      <rPr>
        <b/>
        <sz val="7"/>
        <rFont val="Times New Roman"/>
        <family val="1"/>
        <charset val="204"/>
      </rPr>
      <t xml:space="preserve"> </t>
    </r>
    <r>
      <rPr>
        <b/>
        <u/>
        <sz val="7"/>
        <rFont val="Times New Roman"/>
        <family val="1"/>
        <charset val="204"/>
      </rPr>
      <t>зимова сесія</t>
    </r>
    <r>
      <rPr>
        <sz val="7"/>
        <rFont val="Times New Roman"/>
        <family val="1"/>
        <charset val="204"/>
      </rPr>
      <t xml:space="preserve">  (підкреслити)</t>
    </r>
  </si>
  <si>
    <t xml:space="preserve">І </t>
  </si>
  <si>
    <t>ІІ</t>
  </si>
  <si>
    <t>ІV</t>
  </si>
  <si>
    <t>V</t>
  </si>
  <si>
    <t>КУРС</t>
  </si>
  <si>
    <t>Медики-українці</t>
  </si>
  <si>
    <t>Медики -іноземці</t>
  </si>
  <si>
    <t>РАЗОМ</t>
  </si>
  <si>
    <t>Успішність %  (2015/2016)</t>
  </si>
  <si>
    <t>Якість %  (2015/2016)</t>
  </si>
  <si>
    <t xml:space="preserve">       ВІДОМІСТЬ  ПРО  РЕЗУЛЬТАТИ  ЕКЗАМЕНАЦІЙНОЇ  СЕСІЇ 2016-2017 н.р.</t>
  </si>
  <si>
    <t xml:space="preserve">                   ВІДОМІСТЬ  ПРО  РЕЗУЛЬТАТИ  ЕКЗАМЕНАЦІЙНОЇ  СЕСІЇ 2016-2017 н.р.</t>
  </si>
  <si>
    <r>
      <rPr>
        <sz val="8"/>
        <rFont val="Times New Roman"/>
        <family val="1"/>
        <charset val="204"/>
      </rPr>
      <t xml:space="preserve">Весняна, </t>
    </r>
    <r>
      <rPr>
        <b/>
        <u/>
        <sz val="8"/>
        <rFont val="Times New Roman"/>
        <family val="1"/>
        <charset val="204"/>
      </rPr>
      <t xml:space="preserve">зимова сесія </t>
    </r>
    <r>
      <rPr>
        <sz val="8"/>
        <rFont val="Times New Roman"/>
        <family val="1"/>
        <charset val="204"/>
      </rPr>
      <t xml:space="preserve"> (підкреслити)</t>
    </r>
  </si>
  <si>
    <t xml:space="preserve">     ВІДОМІСТЬ  ПРО  РЕЗУЛЬТАТИ  ЕКЗАМЕНАЦІЙНОЇ  СЕСІЇ 2016-2017 н.р.</t>
  </si>
  <si>
    <t xml:space="preserve">                     ВІДОМІСТЬ  ПРО  РЕЗУЛЬТАТИ  ЕКЗАМЕНАЦІЙНОЇ  СЕСІЇ 2016-2017 н.р.</t>
  </si>
  <si>
    <r>
      <rPr>
        <sz val="8"/>
        <rFont val="Times New Roman"/>
        <family val="1"/>
        <charset val="204"/>
      </rPr>
      <t>Весняна,</t>
    </r>
    <r>
      <rPr>
        <b/>
        <u/>
        <sz val="8"/>
        <rFont val="Times New Roman"/>
        <family val="1"/>
        <charset val="204"/>
      </rPr>
      <t xml:space="preserve"> зимова сесія </t>
    </r>
    <r>
      <rPr>
        <sz val="8"/>
        <rFont val="Times New Roman"/>
        <family val="1"/>
        <charset val="204"/>
      </rPr>
      <t xml:space="preserve"> (підкреслити)</t>
    </r>
  </si>
  <si>
    <t xml:space="preserve"> ВІДОМІСТЬ  ПРО  РЕЗУЛЬТАТИ  ЕКЗАМЕНАЦІЙНОЇ  СЕСІЇ 2016-2017 н.р.</t>
  </si>
  <si>
    <t xml:space="preserve">      ВІДОМІСТЬ  ПРО  РЕЗУЛЬТАТИ  ЕКЗАМЕНАЦІЙНОЇ  СЕСІЇ 2016-2017 н.р.</t>
  </si>
  <si>
    <t>Начальник НМВ                                                     Штимак А.Ю.</t>
  </si>
  <si>
    <t>Магістри</t>
  </si>
  <si>
    <t>Спeціалісти</t>
  </si>
  <si>
    <t>Медичний №2</t>
  </si>
  <si>
    <t>Медичний  №2</t>
  </si>
  <si>
    <t>Здоров’я та фізичного виховання</t>
  </si>
  <si>
    <t>Спеціалісти</t>
  </si>
  <si>
    <t>Показники успішності за зимову сесію 2016/2017 н.р.</t>
  </si>
  <si>
    <r>
      <t xml:space="preserve">Показники успішності за зимову сесію 2016/2017 н.р. - </t>
    </r>
    <r>
      <rPr>
        <b/>
        <sz val="11"/>
        <color rgb="FFFF0000"/>
        <rFont val="Calibri"/>
        <family val="2"/>
        <charset val="204"/>
        <scheme val="minor"/>
      </rPr>
      <t>перші курси</t>
    </r>
  </si>
  <si>
    <r>
      <t xml:space="preserve">Показники успішності за зимову сесію 2016/2017 н.р. - </t>
    </r>
    <r>
      <rPr>
        <b/>
        <sz val="14"/>
        <color rgb="FFFF0000"/>
        <rFont val="Calibri"/>
        <family val="2"/>
        <charset val="204"/>
        <scheme val="minor"/>
      </rPr>
      <t>перші курси</t>
    </r>
  </si>
  <si>
    <r>
      <t xml:space="preserve">Показники успішності за зимову сесію 2016/2017 н.р. - </t>
    </r>
    <r>
      <rPr>
        <b/>
        <sz val="11"/>
        <color rgb="FFFF0000"/>
        <rFont val="Calibri"/>
        <family val="2"/>
        <charset val="204"/>
        <scheme val="minor"/>
      </rPr>
      <t>другі курси</t>
    </r>
  </si>
  <si>
    <r>
      <t xml:space="preserve">Показники успішності за зимову сесію 2016/2017 н.р. - </t>
    </r>
    <r>
      <rPr>
        <b/>
        <sz val="14"/>
        <color rgb="FFFF0000"/>
        <rFont val="Calibri"/>
        <family val="2"/>
        <charset val="204"/>
        <scheme val="minor"/>
      </rPr>
      <t>другі курси</t>
    </r>
  </si>
  <si>
    <r>
      <t xml:space="preserve">Показники успішності за зимову сесію 2016/2017 н.р. - </t>
    </r>
    <r>
      <rPr>
        <b/>
        <sz val="11"/>
        <color rgb="FFFF0000"/>
        <rFont val="Calibri"/>
        <family val="2"/>
        <charset val="204"/>
        <scheme val="minor"/>
      </rPr>
      <t>треті курси</t>
    </r>
  </si>
  <si>
    <r>
      <t xml:space="preserve">Показники успішності за зимову сесію 2016/2017 н.р. - </t>
    </r>
    <r>
      <rPr>
        <b/>
        <sz val="14"/>
        <color rgb="FFFF0000"/>
        <rFont val="Calibri"/>
        <family val="2"/>
        <charset val="204"/>
        <scheme val="minor"/>
      </rPr>
      <t>треті курси</t>
    </r>
  </si>
  <si>
    <r>
      <t xml:space="preserve">Показники успішності за зимову сесію 2016/2017 н.р. - </t>
    </r>
    <r>
      <rPr>
        <b/>
        <sz val="11"/>
        <color rgb="FFFF0000"/>
        <rFont val="Calibri"/>
        <family val="2"/>
        <charset val="204"/>
        <scheme val="minor"/>
      </rPr>
      <t>четверті курси</t>
    </r>
  </si>
  <si>
    <r>
      <t xml:space="preserve">Показники успішності за зимову сесію 2016/2017 н.р. - </t>
    </r>
    <r>
      <rPr>
        <b/>
        <sz val="14"/>
        <color rgb="FFFF0000"/>
        <rFont val="Calibri"/>
        <family val="2"/>
        <charset val="204"/>
        <scheme val="minor"/>
      </rPr>
      <t>четверті курси</t>
    </r>
  </si>
  <si>
    <r>
      <t xml:space="preserve">Показники успішності за зимову сесію 2016/2017 н.р. - </t>
    </r>
    <r>
      <rPr>
        <b/>
        <sz val="11"/>
        <color rgb="FFFF0000"/>
        <rFont val="Calibri"/>
        <family val="2"/>
        <charset val="204"/>
        <scheme val="minor"/>
      </rPr>
      <t>Спеціалісти</t>
    </r>
  </si>
  <si>
    <r>
      <t xml:space="preserve">Показники успішності за зимову сесію 2016/2017 н.р. - </t>
    </r>
    <r>
      <rPr>
        <b/>
        <sz val="14"/>
        <color rgb="FFFF0000"/>
        <rFont val="Calibri"/>
        <family val="2"/>
        <charset val="204"/>
        <scheme val="minor"/>
      </rPr>
      <t>Спеціалісти</t>
    </r>
  </si>
  <si>
    <r>
      <t xml:space="preserve">Показники успішності за зимову сесію 2016/2017 н.р. - </t>
    </r>
    <r>
      <rPr>
        <b/>
        <sz val="11"/>
        <color rgb="FFFF0000"/>
        <rFont val="Calibri"/>
        <family val="2"/>
        <charset val="204"/>
        <scheme val="minor"/>
      </rPr>
      <t>Магістри</t>
    </r>
  </si>
  <si>
    <r>
      <t xml:space="preserve">Показники успішності за зимову сесію 2016/2017 н.р. - </t>
    </r>
    <r>
      <rPr>
        <b/>
        <sz val="14"/>
        <color rgb="FFFF0000"/>
        <rFont val="Calibri"/>
        <family val="2"/>
        <charset val="204"/>
        <scheme val="minor"/>
      </rPr>
      <t>Магістри</t>
    </r>
  </si>
  <si>
    <r>
      <t xml:space="preserve">Показники успішності за зимову сесію 2016/2017 н.р. - </t>
    </r>
    <r>
      <rPr>
        <b/>
        <sz val="11"/>
        <color rgb="FFFF0000"/>
        <rFont val="Calibri"/>
        <family val="2"/>
        <charset val="204"/>
        <scheme val="minor"/>
      </rPr>
      <t>у розрізі курсів</t>
    </r>
  </si>
  <si>
    <r>
      <t xml:space="preserve">Показники успішності за зимову сесію 2016/2017 н.р. - </t>
    </r>
    <r>
      <rPr>
        <b/>
        <sz val="14"/>
        <color rgb="FFFF0000"/>
        <rFont val="Calibri"/>
        <family val="2"/>
        <charset val="204"/>
        <scheme val="minor"/>
      </rPr>
      <t>у розрізі курсів</t>
    </r>
  </si>
  <si>
    <r>
      <t xml:space="preserve">Порівняльна таблиця показників </t>
    </r>
    <r>
      <rPr>
        <b/>
        <sz val="11"/>
        <color rgb="FFFF0000"/>
        <rFont val="Calibri"/>
        <family val="2"/>
        <charset val="204"/>
        <scheme val="minor"/>
      </rPr>
      <t>успішності</t>
    </r>
    <r>
      <rPr>
        <b/>
        <sz val="11"/>
        <color theme="1"/>
        <rFont val="Calibri"/>
        <family val="2"/>
        <charset val="204"/>
        <scheme val="minor"/>
      </rPr>
      <t xml:space="preserve"> у 2016/2017 та 2015/2016 н.р. (зимова сесія)</t>
    </r>
  </si>
  <si>
    <t>Успішність %  (2016/2017)</t>
  </si>
  <si>
    <t>Якість %  (2016/2017)</t>
  </si>
  <si>
    <r>
      <t xml:space="preserve">Порівняльна таблиця показників </t>
    </r>
    <r>
      <rPr>
        <b/>
        <sz val="11"/>
        <color rgb="FFFF0000"/>
        <rFont val="Calibri"/>
        <family val="2"/>
        <charset val="204"/>
        <scheme val="minor"/>
      </rPr>
      <t>якості</t>
    </r>
    <r>
      <rPr>
        <b/>
        <sz val="11"/>
        <color theme="1"/>
        <rFont val="Calibri"/>
        <family val="2"/>
        <charset val="204"/>
        <scheme val="minor"/>
      </rPr>
      <t xml:space="preserve"> у 2016/2017 та 2015/2016 н.р. (зимова сесія)</t>
    </r>
  </si>
  <si>
    <r>
      <t xml:space="preserve">різниця 2,7 % </t>
    </r>
    <r>
      <rPr>
        <sz val="9"/>
        <rFont val="Calibri"/>
        <family val="2"/>
        <charset val="204"/>
      </rPr>
      <t>↗</t>
    </r>
  </si>
  <si>
    <r>
      <t xml:space="preserve">Порівняльна таблиця показників </t>
    </r>
    <r>
      <rPr>
        <b/>
        <sz val="11"/>
        <color rgb="FFFF0000"/>
        <rFont val="Calibri"/>
        <family val="2"/>
        <charset val="204"/>
        <scheme val="minor"/>
      </rPr>
      <t xml:space="preserve">якості </t>
    </r>
    <r>
      <rPr>
        <b/>
        <sz val="11"/>
        <color theme="1"/>
        <rFont val="Calibri"/>
        <family val="2"/>
        <charset val="204"/>
        <scheme val="minor"/>
      </rPr>
      <t>у 2016/2017 та 2015/2016 н.р. (зимова сесія)</t>
    </r>
  </si>
  <si>
    <r>
      <t xml:space="preserve">різниця 3,4% </t>
    </r>
    <r>
      <rPr>
        <sz val="10"/>
        <rFont val="Times New Roman"/>
        <family val="1"/>
        <charset val="204"/>
      </rPr>
      <t>↗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</si>
</sst>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3" x14ac:knownFonts="1">
    <font>
      <sz val="11"/>
      <color theme="1"/>
      <name val="Calibri"/>
      <family val="2"/>
      <charset val="204"/>
      <scheme val="minor"/>
    </font>
    <font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b/>
      <u/>
      <sz val="8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9"/>
      <color rgb="FFFF0000"/>
      <name val="Times New Roman"/>
      <family val="1"/>
      <charset val="204"/>
    </font>
    <font>
      <b/>
      <sz val="9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sz val="6"/>
      <color rgb="FFFF0000"/>
      <name val="Times New Roman"/>
      <family val="1"/>
      <charset val="204"/>
    </font>
    <font>
      <sz val="6"/>
      <color theme="1"/>
      <name val="Calibri"/>
      <family val="2"/>
      <charset val="204"/>
      <scheme val="minor"/>
    </font>
    <font>
      <sz val="6"/>
      <name val="Times New Roman"/>
      <family val="1"/>
      <charset val="204"/>
    </font>
    <font>
      <sz val="7"/>
      <color rgb="FFFF0000"/>
      <name val="Times New Roman"/>
      <family val="1"/>
      <charset val="204"/>
    </font>
    <font>
      <b/>
      <sz val="7"/>
      <color rgb="FFFF0000"/>
      <name val="Times New Roman"/>
      <family val="1"/>
      <charset val="204"/>
    </font>
    <font>
      <b/>
      <u/>
      <sz val="7"/>
      <name val="Times New Roman"/>
      <family val="1"/>
      <charset val="204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9"/>
      <name val="Calibri"/>
      <family val="2"/>
      <charset val="204"/>
    </font>
    <font>
      <b/>
      <sz val="12"/>
      <color rgb="FFFF0000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1" fillId="0" borderId="1" xfId="0" applyFont="1" applyFill="1" applyBorder="1"/>
    <xf numFmtId="164" fontId="1" fillId="2" borderId="1" xfId="0" applyNumberFormat="1" applyFont="1" applyFill="1" applyBorder="1"/>
    <xf numFmtId="164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1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/>
    <xf numFmtId="0" fontId="2" fillId="0" borderId="1" xfId="0" applyFont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" fillId="0" borderId="1" xfId="0" applyFont="1" applyFill="1" applyBorder="1"/>
    <xf numFmtId="164" fontId="3" fillId="2" borderId="1" xfId="0" applyNumberFormat="1" applyFont="1" applyFill="1" applyBorder="1"/>
    <xf numFmtId="164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/>
    <xf numFmtId="0" fontId="7" fillId="0" borderId="0" xfId="0" applyFont="1"/>
    <xf numFmtId="0" fontId="3" fillId="0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1" fillId="0" borderId="1" xfId="0" applyFont="1" applyFill="1" applyBorder="1" applyAlignment="1">
      <alignment horizontal="left" vertical="center" wrapText="1"/>
    </xf>
    <xf numFmtId="164" fontId="12" fillId="0" borderId="1" xfId="0" applyNumberFormat="1" applyFont="1" applyFill="1" applyBorder="1" applyAlignment="1">
      <alignment horizontal="center"/>
    </xf>
    <xf numFmtId="0" fontId="14" fillId="0" borderId="0" xfId="0" applyFont="1"/>
    <xf numFmtId="0" fontId="18" fillId="0" borderId="1" xfId="0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20" fillId="0" borderId="1" xfId="0" applyFont="1" applyBorder="1"/>
    <xf numFmtId="0" fontId="21" fillId="0" borderId="0" xfId="0" applyFont="1"/>
    <xf numFmtId="0" fontId="22" fillId="0" borderId="1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2" fillId="0" borderId="1" xfId="0" applyFont="1" applyBorder="1"/>
    <xf numFmtId="0" fontId="23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164" fontId="12" fillId="0" borderId="0" xfId="0" applyNumberFormat="1" applyFont="1" applyFill="1" applyBorder="1" applyAlignment="1">
      <alignment horizontal="center"/>
    </xf>
    <xf numFmtId="164" fontId="26" fillId="0" borderId="1" xfId="0" applyNumberFormat="1" applyFont="1" applyFill="1" applyBorder="1" applyAlignment="1">
      <alignment horizontal="center"/>
    </xf>
    <xf numFmtId="164" fontId="27" fillId="0" borderId="1" xfId="0" applyNumberFormat="1" applyFont="1" applyFill="1" applyBorder="1" applyAlignment="1">
      <alignment horizontal="center"/>
    </xf>
    <xf numFmtId="0" fontId="0" fillId="0" borderId="1" xfId="0" applyBorder="1"/>
    <xf numFmtId="0" fontId="28" fillId="0" borderId="1" xfId="0" applyFont="1" applyFill="1" applyBorder="1" applyAlignment="1">
      <alignment horizontal="left" vertical="center" wrapText="1"/>
    </xf>
    <xf numFmtId="0" fontId="26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/>
    </xf>
    <xf numFmtId="164" fontId="31" fillId="0" borderId="1" xfId="0" applyNumberFormat="1" applyFont="1" applyFill="1" applyBorder="1" applyAlignment="1">
      <alignment horizontal="center"/>
    </xf>
    <xf numFmtId="1" fontId="10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/>
    </xf>
    <xf numFmtId="164" fontId="26" fillId="0" borderId="1" xfId="0" applyNumberFormat="1" applyFont="1" applyBorder="1" applyAlignment="1">
      <alignment horizontal="center"/>
    </xf>
    <xf numFmtId="0" fontId="8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164" fontId="26" fillId="0" borderId="2" xfId="0" applyNumberFormat="1" applyFont="1" applyFill="1" applyBorder="1" applyAlignment="1">
      <alignment horizontal="center"/>
    </xf>
    <xf numFmtId="164" fontId="26" fillId="0" borderId="4" xfId="0" applyNumberFormat="1" applyFont="1" applyFill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335894607376984E-2"/>
          <c:y val="8.4408071941826965E-2"/>
          <c:w val="0.90272927840542094"/>
          <c:h val="0.511184716664515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Діаграми!$B$2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Діаграми!$A$3:$A$25</c:f>
              <c:strCache>
                <c:ptCount val="23"/>
                <c:pt idx="0">
                  <c:v>Міжнародних відносин</c:v>
                </c:pt>
                <c:pt idx="1">
                  <c:v>Біологічний</c:v>
                </c:pt>
                <c:pt idx="2">
                  <c:v>Здоров’я та фізичного виховання</c:v>
                </c:pt>
                <c:pt idx="3">
                  <c:v>Суспільних наук</c:v>
                </c:pt>
                <c:pt idx="4">
                  <c:v>Математичний</c:v>
                </c:pt>
                <c:pt idx="5">
                  <c:v>Інформаційних технологій</c:v>
                </c:pt>
                <c:pt idx="6">
                  <c:v>Географічний</c:v>
                </c:pt>
                <c:pt idx="7">
                  <c:v>Історичний</c:v>
                </c:pt>
                <c:pt idx="8">
                  <c:v>Медичний</c:v>
                </c:pt>
                <c:pt idx="9">
                  <c:v>ЛННЦ</c:v>
                </c:pt>
                <c:pt idx="10">
                  <c:v>Гуманітарно-природничий</c:v>
                </c:pt>
                <c:pt idx="11">
                  <c:v>Хімічний</c:v>
                </c:pt>
                <c:pt idx="12">
                  <c:v>Медичний  №2</c:v>
                </c:pt>
                <c:pt idx="13">
                  <c:v>Міжнародної політики, менеджменту та бізнесу</c:v>
                </c:pt>
                <c:pt idx="14">
                  <c:v>Іноземної філології</c:v>
                </c:pt>
                <c:pt idx="15">
                  <c:v>Фізичний</c:v>
                </c:pt>
                <c:pt idx="16">
                  <c:v>Філологічний</c:v>
                </c:pt>
                <c:pt idx="17">
                  <c:v>Юридичний</c:v>
                </c:pt>
                <c:pt idx="18">
                  <c:v>Стоматологічний</c:v>
                </c:pt>
                <c:pt idx="19">
                  <c:v>Економічний</c:v>
                </c:pt>
                <c:pt idx="20">
                  <c:v>Інженерно-технічний</c:v>
                </c:pt>
                <c:pt idx="21">
                  <c:v>Туризму та міжнародних комунікацій</c:v>
                </c:pt>
                <c:pt idx="22">
                  <c:v>Всього по ун-ту</c:v>
                </c:pt>
              </c:strCache>
            </c:strRef>
          </c:cat>
          <c:val>
            <c:numRef>
              <c:f>Діаграми!$B$3:$B$25</c:f>
              <c:numCache>
                <c:formatCode>0.0</c:formatCode>
                <c:ptCount val="23"/>
                <c:pt idx="0">
                  <c:v>100</c:v>
                </c:pt>
                <c:pt idx="1">
                  <c:v>99.7</c:v>
                </c:pt>
                <c:pt idx="2">
                  <c:v>99.1</c:v>
                </c:pt>
                <c:pt idx="3">
                  <c:v>99</c:v>
                </c:pt>
                <c:pt idx="4">
                  <c:v>98.3</c:v>
                </c:pt>
                <c:pt idx="5">
                  <c:v>97.6</c:v>
                </c:pt>
                <c:pt idx="6">
                  <c:v>97.5</c:v>
                </c:pt>
                <c:pt idx="7">
                  <c:v>97.3</c:v>
                </c:pt>
                <c:pt idx="8">
                  <c:v>96.8</c:v>
                </c:pt>
                <c:pt idx="9">
                  <c:v>96.1</c:v>
                </c:pt>
                <c:pt idx="10">
                  <c:v>95.5</c:v>
                </c:pt>
                <c:pt idx="11">
                  <c:v>95.4</c:v>
                </c:pt>
                <c:pt idx="12">
                  <c:v>94.9</c:v>
                </c:pt>
                <c:pt idx="13">
                  <c:v>88.2</c:v>
                </c:pt>
                <c:pt idx="14">
                  <c:v>87.4</c:v>
                </c:pt>
                <c:pt idx="15">
                  <c:v>86.3</c:v>
                </c:pt>
                <c:pt idx="16">
                  <c:v>85.5</c:v>
                </c:pt>
                <c:pt idx="17">
                  <c:v>85.2</c:v>
                </c:pt>
                <c:pt idx="18">
                  <c:v>78.7</c:v>
                </c:pt>
                <c:pt idx="19">
                  <c:v>76</c:v>
                </c:pt>
                <c:pt idx="20">
                  <c:v>72.2</c:v>
                </c:pt>
                <c:pt idx="21">
                  <c:v>67.2</c:v>
                </c:pt>
                <c:pt idx="22">
                  <c:v>90.3</c:v>
                </c:pt>
              </c:numCache>
            </c:numRef>
          </c:val>
        </c:ser>
        <c:ser>
          <c:idx val="1"/>
          <c:order val="1"/>
          <c:tx>
            <c:strRef>
              <c:f>Діаграми!$C$2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Діаграми!$A$3:$A$25</c:f>
              <c:strCache>
                <c:ptCount val="23"/>
                <c:pt idx="0">
                  <c:v>Міжнародних відносин</c:v>
                </c:pt>
                <c:pt idx="1">
                  <c:v>Біологічний</c:v>
                </c:pt>
                <c:pt idx="2">
                  <c:v>Здоров’я та фізичного виховання</c:v>
                </c:pt>
                <c:pt idx="3">
                  <c:v>Суспільних наук</c:v>
                </c:pt>
                <c:pt idx="4">
                  <c:v>Математичний</c:v>
                </c:pt>
                <c:pt idx="5">
                  <c:v>Інформаційних технологій</c:v>
                </c:pt>
                <c:pt idx="6">
                  <c:v>Географічний</c:v>
                </c:pt>
                <c:pt idx="7">
                  <c:v>Історичний</c:v>
                </c:pt>
                <c:pt idx="8">
                  <c:v>Медичний</c:v>
                </c:pt>
                <c:pt idx="9">
                  <c:v>ЛННЦ</c:v>
                </c:pt>
                <c:pt idx="10">
                  <c:v>Гуманітарно-природничий</c:v>
                </c:pt>
                <c:pt idx="11">
                  <c:v>Хімічний</c:v>
                </c:pt>
                <c:pt idx="12">
                  <c:v>Медичний  №2</c:v>
                </c:pt>
                <c:pt idx="13">
                  <c:v>Міжнародної політики, менеджменту та бізнесу</c:v>
                </c:pt>
                <c:pt idx="14">
                  <c:v>Іноземної філології</c:v>
                </c:pt>
                <c:pt idx="15">
                  <c:v>Фізичний</c:v>
                </c:pt>
                <c:pt idx="16">
                  <c:v>Філологічний</c:v>
                </c:pt>
                <c:pt idx="17">
                  <c:v>Юридичний</c:v>
                </c:pt>
                <c:pt idx="18">
                  <c:v>Стоматологічний</c:v>
                </c:pt>
                <c:pt idx="19">
                  <c:v>Економічний</c:v>
                </c:pt>
                <c:pt idx="20">
                  <c:v>Інженерно-технічний</c:v>
                </c:pt>
                <c:pt idx="21">
                  <c:v>Туризму та міжнародних комунікацій</c:v>
                </c:pt>
                <c:pt idx="22">
                  <c:v>Всього по ун-ту</c:v>
                </c:pt>
              </c:strCache>
            </c:strRef>
          </c:cat>
          <c:val>
            <c:numRef>
              <c:f>Діаграми!$C$3:$C$25</c:f>
              <c:numCache>
                <c:formatCode>0.0</c:formatCode>
                <c:ptCount val="23"/>
                <c:pt idx="0">
                  <c:v>38.9</c:v>
                </c:pt>
                <c:pt idx="1">
                  <c:v>51.6</c:v>
                </c:pt>
                <c:pt idx="2">
                  <c:v>37.299999999999997</c:v>
                </c:pt>
                <c:pt idx="3">
                  <c:v>46.5</c:v>
                </c:pt>
                <c:pt idx="4">
                  <c:v>55.5</c:v>
                </c:pt>
                <c:pt idx="5">
                  <c:v>30</c:v>
                </c:pt>
                <c:pt idx="6">
                  <c:v>54.5</c:v>
                </c:pt>
                <c:pt idx="7">
                  <c:v>42.5</c:v>
                </c:pt>
                <c:pt idx="8">
                  <c:v>51.6</c:v>
                </c:pt>
                <c:pt idx="9">
                  <c:v>77.900000000000006</c:v>
                </c:pt>
                <c:pt idx="10">
                  <c:v>68.2</c:v>
                </c:pt>
                <c:pt idx="11">
                  <c:v>44</c:v>
                </c:pt>
                <c:pt idx="12">
                  <c:v>33.200000000000003</c:v>
                </c:pt>
                <c:pt idx="13">
                  <c:v>49.3</c:v>
                </c:pt>
                <c:pt idx="14">
                  <c:v>43</c:v>
                </c:pt>
                <c:pt idx="15">
                  <c:v>57.9</c:v>
                </c:pt>
                <c:pt idx="16">
                  <c:v>38.299999999999997</c:v>
                </c:pt>
                <c:pt idx="17">
                  <c:v>35.9</c:v>
                </c:pt>
                <c:pt idx="18">
                  <c:v>9.1999999999999993</c:v>
                </c:pt>
                <c:pt idx="19">
                  <c:v>38.799999999999997</c:v>
                </c:pt>
                <c:pt idx="20">
                  <c:v>34.200000000000003</c:v>
                </c:pt>
                <c:pt idx="21">
                  <c:v>30.7</c:v>
                </c:pt>
                <c:pt idx="22">
                  <c:v>42.4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"/>
        <c:overlap val="49"/>
        <c:axId val="80267136"/>
        <c:axId val="80268672"/>
      </c:barChart>
      <c:catAx>
        <c:axId val="8026713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80268672"/>
        <c:crosses val="autoZero"/>
        <c:auto val="1"/>
        <c:lblAlgn val="ctr"/>
        <c:lblOffset val="100"/>
        <c:noMultiLvlLbl val="0"/>
      </c:catAx>
      <c:valAx>
        <c:axId val="80268672"/>
        <c:scaling>
          <c:orientation val="minMax"/>
          <c:max val="10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80267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105216904066737"/>
          <c:y val="0.8449892861752939"/>
          <c:w val="0.14721778878763767"/>
          <c:h val="7.4951974574429134E-2"/>
        </c:manualLayout>
      </c:layout>
      <c:overlay val="0"/>
      <c:txPr>
        <a:bodyPr/>
        <a:lstStyle/>
        <a:p>
          <a:pPr>
            <a:defRPr sz="1100" b="1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482953231882331E-2"/>
          <c:y val="6.6360124795721329E-2"/>
          <c:w val="0.89301510886268709"/>
          <c:h val="0.537059129401277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Діаграми!$B$168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Діаграми!$A$169:$A$188</c:f>
              <c:strCache>
                <c:ptCount val="20"/>
                <c:pt idx="0">
                  <c:v>Біологічний</c:v>
                </c:pt>
                <c:pt idx="1">
                  <c:v>Історичний</c:v>
                </c:pt>
                <c:pt idx="2">
                  <c:v>Міжнародних відносин</c:v>
                </c:pt>
                <c:pt idx="3">
                  <c:v>Суспільних наук</c:v>
                </c:pt>
                <c:pt idx="4">
                  <c:v>Філологічний</c:v>
                </c:pt>
                <c:pt idx="5">
                  <c:v>Хімічний</c:v>
                </c:pt>
                <c:pt idx="6">
                  <c:v>ЛННЦ</c:v>
                </c:pt>
                <c:pt idx="7">
                  <c:v>Математичний</c:v>
                </c:pt>
                <c:pt idx="8">
                  <c:v>Гуманітарно-природничий</c:v>
                </c:pt>
                <c:pt idx="9">
                  <c:v>Інформаційних технологій</c:v>
                </c:pt>
                <c:pt idx="10">
                  <c:v>Географічний</c:v>
                </c:pt>
                <c:pt idx="11">
                  <c:v>Міжнародної політики, менеджменту та бізнесу</c:v>
                </c:pt>
                <c:pt idx="12">
                  <c:v>Здоров’я та фізичного виховання</c:v>
                </c:pt>
                <c:pt idx="13">
                  <c:v>Фізичний</c:v>
                </c:pt>
                <c:pt idx="14">
                  <c:v>Інженерно-технічний</c:v>
                </c:pt>
                <c:pt idx="15">
                  <c:v>Юридичний</c:v>
                </c:pt>
                <c:pt idx="16">
                  <c:v>Економічний</c:v>
                </c:pt>
                <c:pt idx="17">
                  <c:v>Іноземної філології</c:v>
                </c:pt>
                <c:pt idx="18">
                  <c:v>Туризму та міжнарод. комунікацій</c:v>
                </c:pt>
                <c:pt idx="19">
                  <c:v>Всього по ун-ту</c:v>
                </c:pt>
              </c:strCache>
            </c:strRef>
          </c:cat>
          <c:val>
            <c:numRef>
              <c:f>Діаграми!$B$169:$B$188</c:f>
              <c:numCache>
                <c:formatCode>0.0</c:formatCode>
                <c:ptCount val="2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 formatCode="0">
                  <c:v>100</c:v>
                </c:pt>
                <c:pt idx="7">
                  <c:v>98.5</c:v>
                </c:pt>
                <c:pt idx="8">
                  <c:v>97.5</c:v>
                </c:pt>
                <c:pt idx="9">
                  <c:v>97.4</c:v>
                </c:pt>
                <c:pt idx="10">
                  <c:v>96.7</c:v>
                </c:pt>
                <c:pt idx="11">
                  <c:v>96</c:v>
                </c:pt>
                <c:pt idx="12">
                  <c:v>95.8</c:v>
                </c:pt>
                <c:pt idx="13">
                  <c:v>92.9</c:v>
                </c:pt>
                <c:pt idx="14">
                  <c:v>92.7</c:v>
                </c:pt>
                <c:pt idx="15">
                  <c:v>90</c:v>
                </c:pt>
                <c:pt idx="16">
                  <c:v>88.3</c:v>
                </c:pt>
                <c:pt idx="17">
                  <c:v>79.2</c:v>
                </c:pt>
                <c:pt idx="18">
                  <c:v>76.5</c:v>
                </c:pt>
                <c:pt idx="19">
                  <c:v>94.3</c:v>
                </c:pt>
              </c:numCache>
            </c:numRef>
          </c:val>
        </c:ser>
        <c:ser>
          <c:idx val="1"/>
          <c:order val="1"/>
          <c:tx>
            <c:strRef>
              <c:f>Діаграми!$C$168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Діаграми!$A$169:$A$188</c:f>
              <c:strCache>
                <c:ptCount val="20"/>
                <c:pt idx="0">
                  <c:v>Біологічний</c:v>
                </c:pt>
                <c:pt idx="1">
                  <c:v>Історичний</c:v>
                </c:pt>
                <c:pt idx="2">
                  <c:v>Міжнародних відносин</c:v>
                </c:pt>
                <c:pt idx="3">
                  <c:v>Суспільних наук</c:v>
                </c:pt>
                <c:pt idx="4">
                  <c:v>Філологічний</c:v>
                </c:pt>
                <c:pt idx="5">
                  <c:v>Хімічний</c:v>
                </c:pt>
                <c:pt idx="6">
                  <c:v>ЛННЦ</c:v>
                </c:pt>
                <c:pt idx="7">
                  <c:v>Математичний</c:v>
                </c:pt>
                <c:pt idx="8">
                  <c:v>Гуманітарно-природничий</c:v>
                </c:pt>
                <c:pt idx="9">
                  <c:v>Інформаційних технологій</c:v>
                </c:pt>
                <c:pt idx="10">
                  <c:v>Географічний</c:v>
                </c:pt>
                <c:pt idx="11">
                  <c:v>Міжнародної політики, менеджменту та бізнесу</c:v>
                </c:pt>
                <c:pt idx="12">
                  <c:v>Здоров’я та фізичного виховання</c:v>
                </c:pt>
                <c:pt idx="13">
                  <c:v>Фізичний</c:v>
                </c:pt>
                <c:pt idx="14">
                  <c:v>Інженерно-технічний</c:v>
                </c:pt>
                <c:pt idx="15">
                  <c:v>Юридичний</c:v>
                </c:pt>
                <c:pt idx="16">
                  <c:v>Економічний</c:v>
                </c:pt>
                <c:pt idx="17">
                  <c:v>Іноземної філології</c:v>
                </c:pt>
                <c:pt idx="18">
                  <c:v>Туризму та міжнарод. комунікацій</c:v>
                </c:pt>
                <c:pt idx="19">
                  <c:v>Всього по ун-ту</c:v>
                </c:pt>
              </c:strCache>
            </c:strRef>
          </c:cat>
          <c:val>
            <c:numRef>
              <c:f>Діаграми!$C$169:$C$188</c:f>
              <c:numCache>
                <c:formatCode>0.0</c:formatCode>
                <c:ptCount val="20"/>
                <c:pt idx="0">
                  <c:v>97.4</c:v>
                </c:pt>
                <c:pt idx="1">
                  <c:v>62.9</c:v>
                </c:pt>
                <c:pt idx="2">
                  <c:v>39.299999999999997</c:v>
                </c:pt>
                <c:pt idx="3">
                  <c:v>70.900000000000006</c:v>
                </c:pt>
                <c:pt idx="4">
                  <c:v>54.9</c:v>
                </c:pt>
                <c:pt idx="5">
                  <c:v>60</c:v>
                </c:pt>
                <c:pt idx="6" formatCode="0">
                  <c:v>100</c:v>
                </c:pt>
                <c:pt idx="7">
                  <c:v>78.5</c:v>
                </c:pt>
                <c:pt idx="8">
                  <c:v>87.5</c:v>
                </c:pt>
                <c:pt idx="9">
                  <c:v>74.400000000000006</c:v>
                </c:pt>
                <c:pt idx="10">
                  <c:v>83.3</c:v>
                </c:pt>
                <c:pt idx="11">
                  <c:v>60</c:v>
                </c:pt>
                <c:pt idx="12">
                  <c:v>66.7</c:v>
                </c:pt>
                <c:pt idx="13">
                  <c:v>78.7</c:v>
                </c:pt>
                <c:pt idx="14">
                  <c:v>67.3</c:v>
                </c:pt>
                <c:pt idx="15">
                  <c:v>55.4</c:v>
                </c:pt>
                <c:pt idx="16">
                  <c:v>64.099999999999994</c:v>
                </c:pt>
                <c:pt idx="17">
                  <c:v>62.5</c:v>
                </c:pt>
                <c:pt idx="18">
                  <c:v>47.1</c:v>
                </c:pt>
                <c:pt idx="19">
                  <c:v>68.8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"/>
        <c:overlap val="49"/>
        <c:axId val="93280512"/>
        <c:axId val="93286400"/>
      </c:barChart>
      <c:catAx>
        <c:axId val="932805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 b="1" i="1"/>
            </a:pPr>
            <a:endParaRPr lang="ru-RU"/>
          </a:p>
        </c:txPr>
        <c:crossAx val="93286400"/>
        <c:crosses val="autoZero"/>
        <c:auto val="1"/>
        <c:lblAlgn val="ctr"/>
        <c:lblOffset val="100"/>
        <c:noMultiLvlLbl val="0"/>
      </c:catAx>
      <c:valAx>
        <c:axId val="93286400"/>
        <c:scaling>
          <c:orientation val="minMax"/>
          <c:max val="100"/>
          <c:min val="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932805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025281166279132"/>
          <c:y val="0.84250656167978999"/>
          <c:w val="0.12349502944256324"/>
          <c:h val="0.13259693953350171"/>
        </c:manualLayout>
      </c:layout>
      <c:overlay val="0"/>
      <c:txPr>
        <a:bodyPr/>
        <a:lstStyle/>
        <a:p>
          <a:pPr>
            <a:defRPr sz="1200" b="1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391497185846973E-2"/>
          <c:y val="8.0855634101955301E-2"/>
          <c:w val="0.92951113731104451"/>
          <c:h val="0.506134041592330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Діаграми!$B$31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Діаграми!$A$32:$A$54</c:f>
              <c:strCache>
                <c:ptCount val="23"/>
                <c:pt idx="0">
                  <c:v>Біологічний</c:v>
                </c:pt>
                <c:pt idx="1">
                  <c:v>Географічний</c:v>
                </c:pt>
                <c:pt idx="2">
                  <c:v>Інформаційних технологій</c:v>
                </c:pt>
                <c:pt idx="3">
                  <c:v>Історичний</c:v>
                </c:pt>
                <c:pt idx="4">
                  <c:v>Математичний</c:v>
                </c:pt>
                <c:pt idx="5">
                  <c:v>Міжнародних відносин</c:v>
                </c:pt>
                <c:pt idx="6">
                  <c:v>Суспільних наук</c:v>
                </c:pt>
                <c:pt idx="7">
                  <c:v>Хімічний</c:v>
                </c:pt>
                <c:pt idx="8">
                  <c:v>ЛННЦ</c:v>
                </c:pt>
                <c:pt idx="9">
                  <c:v>Здоров’я та фізичного виховання</c:v>
                </c:pt>
                <c:pt idx="10">
                  <c:v>Іноземної філології</c:v>
                </c:pt>
                <c:pt idx="11">
                  <c:v>Медичний</c:v>
                </c:pt>
                <c:pt idx="12">
                  <c:v>Медичний  №2</c:v>
                </c:pt>
                <c:pt idx="13">
                  <c:v>Гуманітарно-природничий</c:v>
                </c:pt>
                <c:pt idx="14">
                  <c:v>Міжнародної політики, менеджменту та бізнесу</c:v>
                </c:pt>
                <c:pt idx="15">
                  <c:v>Економічний</c:v>
                </c:pt>
                <c:pt idx="16">
                  <c:v>Інженерно-технічний</c:v>
                </c:pt>
                <c:pt idx="17">
                  <c:v>Філологічний</c:v>
                </c:pt>
                <c:pt idx="18">
                  <c:v>Стоматологічний</c:v>
                </c:pt>
                <c:pt idx="19">
                  <c:v>Юридичний</c:v>
                </c:pt>
                <c:pt idx="20">
                  <c:v>Фізичний</c:v>
                </c:pt>
                <c:pt idx="21">
                  <c:v>Туризму та міжнародних комунікацій</c:v>
                </c:pt>
                <c:pt idx="22">
                  <c:v>Всього по ун-ту</c:v>
                </c:pt>
              </c:strCache>
            </c:strRef>
          </c:cat>
          <c:val>
            <c:numRef>
              <c:f>Діаграми!$B$32:$B$54</c:f>
              <c:numCache>
                <c:formatCode>0.0</c:formatCode>
                <c:ptCount val="2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98.8</c:v>
                </c:pt>
                <c:pt idx="10">
                  <c:v>95.8</c:v>
                </c:pt>
                <c:pt idx="11">
                  <c:v>95.8</c:v>
                </c:pt>
                <c:pt idx="12">
                  <c:v>95.5</c:v>
                </c:pt>
                <c:pt idx="13">
                  <c:v>93.3</c:v>
                </c:pt>
                <c:pt idx="14">
                  <c:v>91.1</c:v>
                </c:pt>
                <c:pt idx="15">
                  <c:v>87.3</c:v>
                </c:pt>
                <c:pt idx="16">
                  <c:v>85.4</c:v>
                </c:pt>
                <c:pt idx="17">
                  <c:v>85.3</c:v>
                </c:pt>
                <c:pt idx="18">
                  <c:v>85.1</c:v>
                </c:pt>
                <c:pt idx="19">
                  <c:v>85.1</c:v>
                </c:pt>
                <c:pt idx="20">
                  <c:v>78.400000000000006</c:v>
                </c:pt>
                <c:pt idx="21">
                  <c:v>71.2</c:v>
                </c:pt>
                <c:pt idx="22">
                  <c:v>92.7</c:v>
                </c:pt>
              </c:numCache>
            </c:numRef>
          </c:val>
        </c:ser>
        <c:ser>
          <c:idx val="1"/>
          <c:order val="1"/>
          <c:tx>
            <c:strRef>
              <c:f>Діаграми!$C$31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Діаграми!$A$32:$A$54</c:f>
              <c:strCache>
                <c:ptCount val="23"/>
                <c:pt idx="0">
                  <c:v>Біологічний</c:v>
                </c:pt>
                <c:pt idx="1">
                  <c:v>Географічний</c:v>
                </c:pt>
                <c:pt idx="2">
                  <c:v>Інформаційних технологій</c:v>
                </c:pt>
                <c:pt idx="3">
                  <c:v>Історичний</c:v>
                </c:pt>
                <c:pt idx="4">
                  <c:v>Математичний</c:v>
                </c:pt>
                <c:pt idx="5">
                  <c:v>Міжнародних відносин</c:v>
                </c:pt>
                <c:pt idx="6">
                  <c:v>Суспільних наук</c:v>
                </c:pt>
                <c:pt idx="7">
                  <c:v>Хімічний</c:v>
                </c:pt>
                <c:pt idx="8">
                  <c:v>ЛННЦ</c:v>
                </c:pt>
                <c:pt idx="9">
                  <c:v>Здоров’я та фізичного виховання</c:v>
                </c:pt>
                <c:pt idx="10">
                  <c:v>Іноземної філології</c:v>
                </c:pt>
                <c:pt idx="11">
                  <c:v>Медичний</c:v>
                </c:pt>
                <c:pt idx="12">
                  <c:v>Медичний  №2</c:v>
                </c:pt>
                <c:pt idx="13">
                  <c:v>Гуманітарно-природничий</c:v>
                </c:pt>
                <c:pt idx="14">
                  <c:v>Міжнародної політики, менеджменту та бізнесу</c:v>
                </c:pt>
                <c:pt idx="15">
                  <c:v>Економічний</c:v>
                </c:pt>
                <c:pt idx="16">
                  <c:v>Інженерно-технічний</c:v>
                </c:pt>
                <c:pt idx="17">
                  <c:v>Філологічний</c:v>
                </c:pt>
                <c:pt idx="18">
                  <c:v>Стоматологічний</c:v>
                </c:pt>
                <c:pt idx="19">
                  <c:v>Юридичний</c:v>
                </c:pt>
                <c:pt idx="20">
                  <c:v>Фізичний</c:v>
                </c:pt>
                <c:pt idx="21">
                  <c:v>Туризму та міжнародних комунікацій</c:v>
                </c:pt>
                <c:pt idx="22">
                  <c:v>Всього по ун-ту</c:v>
                </c:pt>
              </c:strCache>
            </c:strRef>
          </c:cat>
          <c:val>
            <c:numRef>
              <c:f>Діаграми!$C$32:$C$54</c:f>
              <c:numCache>
                <c:formatCode>0.0</c:formatCode>
                <c:ptCount val="23"/>
                <c:pt idx="0">
                  <c:v>32.1</c:v>
                </c:pt>
                <c:pt idx="1">
                  <c:v>43.5</c:v>
                </c:pt>
                <c:pt idx="2">
                  <c:v>33.299999999999997</c:v>
                </c:pt>
                <c:pt idx="3">
                  <c:v>52.6</c:v>
                </c:pt>
                <c:pt idx="4">
                  <c:v>34.9</c:v>
                </c:pt>
                <c:pt idx="5">
                  <c:v>30.9</c:v>
                </c:pt>
                <c:pt idx="6">
                  <c:v>40.700000000000003</c:v>
                </c:pt>
                <c:pt idx="7">
                  <c:v>29.3</c:v>
                </c:pt>
                <c:pt idx="8">
                  <c:v>85.7</c:v>
                </c:pt>
                <c:pt idx="9">
                  <c:v>35.700000000000003</c:v>
                </c:pt>
                <c:pt idx="10">
                  <c:v>35.4</c:v>
                </c:pt>
                <c:pt idx="11">
                  <c:v>30.8</c:v>
                </c:pt>
                <c:pt idx="12">
                  <c:v>37.6</c:v>
                </c:pt>
                <c:pt idx="13">
                  <c:v>70</c:v>
                </c:pt>
                <c:pt idx="14">
                  <c:v>44.3</c:v>
                </c:pt>
                <c:pt idx="15">
                  <c:v>30.9</c:v>
                </c:pt>
                <c:pt idx="16">
                  <c:v>37.1</c:v>
                </c:pt>
                <c:pt idx="17">
                  <c:v>30.5</c:v>
                </c:pt>
                <c:pt idx="18">
                  <c:v>6.4</c:v>
                </c:pt>
                <c:pt idx="19">
                  <c:v>31</c:v>
                </c:pt>
                <c:pt idx="20">
                  <c:v>40.5</c:v>
                </c:pt>
                <c:pt idx="21">
                  <c:v>25</c:v>
                </c:pt>
                <c:pt idx="22">
                  <c:v>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49"/>
        <c:axId val="79528704"/>
        <c:axId val="79530240"/>
      </c:barChart>
      <c:catAx>
        <c:axId val="795287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 i="1"/>
            </a:pPr>
            <a:endParaRPr lang="ru-RU"/>
          </a:p>
        </c:txPr>
        <c:crossAx val="79530240"/>
        <c:crosses val="autoZero"/>
        <c:auto val="1"/>
        <c:lblAlgn val="ctr"/>
        <c:lblOffset val="100"/>
        <c:noMultiLvlLbl val="0"/>
      </c:catAx>
      <c:valAx>
        <c:axId val="79530240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795287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705204202718764"/>
          <c:y val="0.85584296438083363"/>
          <c:w val="0.14583563769255928"/>
          <c:h val="7.4993938354906947E-2"/>
        </c:manualLayout>
      </c:layout>
      <c:overlay val="0"/>
      <c:txPr>
        <a:bodyPr/>
        <a:lstStyle/>
        <a:p>
          <a:pPr>
            <a:defRPr sz="1100" b="1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828870265814797E-2"/>
          <c:y val="0.10633194166791329"/>
          <c:w val="0.90374368798755467"/>
          <c:h val="0.522252231424439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Діаграми!$B$59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0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Діаграми!$A$60:$A$82</c:f>
              <c:strCache>
                <c:ptCount val="23"/>
                <c:pt idx="0">
                  <c:v>Біологічний</c:v>
                </c:pt>
                <c:pt idx="1">
                  <c:v>Здоров’я та фізичного виховання</c:v>
                </c:pt>
                <c:pt idx="2">
                  <c:v>Міжнародних відносин</c:v>
                </c:pt>
                <c:pt idx="3">
                  <c:v>Суспільних наук</c:v>
                </c:pt>
                <c:pt idx="4">
                  <c:v>ЛННЦ</c:v>
                </c:pt>
                <c:pt idx="5">
                  <c:v>Географічний</c:v>
                </c:pt>
                <c:pt idx="6">
                  <c:v>Інформаційних технологій</c:v>
                </c:pt>
                <c:pt idx="7">
                  <c:v>Математичний</c:v>
                </c:pt>
                <c:pt idx="8">
                  <c:v>Медичний</c:v>
                </c:pt>
                <c:pt idx="9">
                  <c:v>Хімічний</c:v>
                </c:pt>
                <c:pt idx="10">
                  <c:v>Медичний №2</c:v>
                </c:pt>
                <c:pt idx="11">
                  <c:v>Історичний</c:v>
                </c:pt>
                <c:pt idx="12">
                  <c:v>Філологічний</c:v>
                </c:pt>
                <c:pt idx="13">
                  <c:v>Іноземної філології</c:v>
                </c:pt>
                <c:pt idx="14">
                  <c:v>Юридичний</c:v>
                </c:pt>
                <c:pt idx="15">
                  <c:v>Міжнародної політики, менеджменту та бізнесу</c:v>
                </c:pt>
                <c:pt idx="16">
                  <c:v>Гуманітарно-природничий</c:v>
                </c:pt>
                <c:pt idx="17">
                  <c:v>Фізичний</c:v>
                </c:pt>
                <c:pt idx="18">
                  <c:v>Економічний</c:v>
                </c:pt>
                <c:pt idx="19">
                  <c:v>Туризму та міжнародних комунікацій</c:v>
                </c:pt>
                <c:pt idx="20">
                  <c:v>Інженерно-технічний</c:v>
                </c:pt>
                <c:pt idx="21">
                  <c:v>Стоматологічний</c:v>
                </c:pt>
                <c:pt idx="22">
                  <c:v>Всього по ун-ту</c:v>
                </c:pt>
              </c:strCache>
            </c:strRef>
          </c:cat>
          <c:val>
            <c:numRef>
              <c:f>Діаграми!$B$60:$B$82</c:f>
              <c:numCache>
                <c:formatCode>0.0</c:formatCode>
                <c:ptCount val="2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98.3</c:v>
                </c:pt>
                <c:pt idx="6">
                  <c:v>98.3</c:v>
                </c:pt>
                <c:pt idx="7">
                  <c:v>97.1</c:v>
                </c:pt>
                <c:pt idx="8">
                  <c:v>96.8</c:v>
                </c:pt>
                <c:pt idx="9">
                  <c:v>93.9</c:v>
                </c:pt>
                <c:pt idx="10">
                  <c:v>93.1</c:v>
                </c:pt>
                <c:pt idx="11">
                  <c:v>92.3</c:v>
                </c:pt>
                <c:pt idx="12">
                  <c:v>88.8</c:v>
                </c:pt>
                <c:pt idx="13">
                  <c:v>85.1</c:v>
                </c:pt>
                <c:pt idx="14">
                  <c:v>83.2</c:v>
                </c:pt>
                <c:pt idx="15">
                  <c:v>79.2</c:v>
                </c:pt>
                <c:pt idx="16">
                  <c:v>78.599999999999994</c:v>
                </c:pt>
                <c:pt idx="17">
                  <c:v>76.7</c:v>
                </c:pt>
                <c:pt idx="18">
                  <c:v>66.3</c:v>
                </c:pt>
                <c:pt idx="19">
                  <c:v>61.1</c:v>
                </c:pt>
                <c:pt idx="20">
                  <c:v>60.3</c:v>
                </c:pt>
                <c:pt idx="21">
                  <c:v>53.6</c:v>
                </c:pt>
                <c:pt idx="22">
                  <c:v>86.5</c:v>
                </c:pt>
              </c:numCache>
            </c:numRef>
          </c:val>
        </c:ser>
        <c:ser>
          <c:idx val="1"/>
          <c:order val="1"/>
          <c:tx>
            <c:strRef>
              <c:f>Діаграми!$C$59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0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Діаграми!$A$60:$A$82</c:f>
              <c:strCache>
                <c:ptCount val="23"/>
                <c:pt idx="0">
                  <c:v>Біологічний</c:v>
                </c:pt>
                <c:pt idx="1">
                  <c:v>Здоров’я та фізичного виховання</c:v>
                </c:pt>
                <c:pt idx="2">
                  <c:v>Міжнародних відносин</c:v>
                </c:pt>
                <c:pt idx="3">
                  <c:v>Суспільних наук</c:v>
                </c:pt>
                <c:pt idx="4">
                  <c:v>ЛННЦ</c:v>
                </c:pt>
                <c:pt idx="5">
                  <c:v>Географічний</c:v>
                </c:pt>
                <c:pt idx="6">
                  <c:v>Інформаційних технологій</c:v>
                </c:pt>
                <c:pt idx="7">
                  <c:v>Математичний</c:v>
                </c:pt>
                <c:pt idx="8">
                  <c:v>Медичний</c:v>
                </c:pt>
                <c:pt idx="9">
                  <c:v>Хімічний</c:v>
                </c:pt>
                <c:pt idx="10">
                  <c:v>Медичний №2</c:v>
                </c:pt>
                <c:pt idx="11">
                  <c:v>Історичний</c:v>
                </c:pt>
                <c:pt idx="12">
                  <c:v>Філологічний</c:v>
                </c:pt>
                <c:pt idx="13">
                  <c:v>Іноземної філології</c:v>
                </c:pt>
                <c:pt idx="14">
                  <c:v>Юридичний</c:v>
                </c:pt>
                <c:pt idx="15">
                  <c:v>Міжнародної політики, менеджменту та бізнесу</c:v>
                </c:pt>
                <c:pt idx="16">
                  <c:v>Гуманітарно-природничий</c:v>
                </c:pt>
                <c:pt idx="17">
                  <c:v>Фізичний</c:v>
                </c:pt>
                <c:pt idx="18">
                  <c:v>Економічний</c:v>
                </c:pt>
                <c:pt idx="19">
                  <c:v>Туризму та міжнародних комунікацій</c:v>
                </c:pt>
                <c:pt idx="20">
                  <c:v>Інженерно-технічний</c:v>
                </c:pt>
                <c:pt idx="21">
                  <c:v>Стоматологічний</c:v>
                </c:pt>
                <c:pt idx="22">
                  <c:v>Всього по ун-ту</c:v>
                </c:pt>
              </c:strCache>
            </c:strRef>
          </c:cat>
          <c:val>
            <c:numRef>
              <c:f>Діаграми!$C$60:$C$82</c:f>
              <c:numCache>
                <c:formatCode>0.0</c:formatCode>
                <c:ptCount val="23"/>
                <c:pt idx="0">
                  <c:v>48.6</c:v>
                </c:pt>
                <c:pt idx="1">
                  <c:v>23</c:v>
                </c:pt>
                <c:pt idx="2">
                  <c:v>50</c:v>
                </c:pt>
                <c:pt idx="3">
                  <c:v>40.200000000000003</c:v>
                </c:pt>
                <c:pt idx="4">
                  <c:v>80</c:v>
                </c:pt>
                <c:pt idx="5">
                  <c:v>40.700000000000003</c:v>
                </c:pt>
                <c:pt idx="6">
                  <c:v>33.299999999999997</c:v>
                </c:pt>
                <c:pt idx="7">
                  <c:v>45.7</c:v>
                </c:pt>
                <c:pt idx="8">
                  <c:v>56.5</c:v>
                </c:pt>
                <c:pt idx="9">
                  <c:v>42.4</c:v>
                </c:pt>
                <c:pt idx="10">
                  <c:v>12.9</c:v>
                </c:pt>
                <c:pt idx="11">
                  <c:v>38.5</c:v>
                </c:pt>
                <c:pt idx="12">
                  <c:v>38.799999999999997</c:v>
                </c:pt>
                <c:pt idx="13">
                  <c:v>32.4</c:v>
                </c:pt>
                <c:pt idx="14">
                  <c:v>31</c:v>
                </c:pt>
                <c:pt idx="15">
                  <c:v>48.1</c:v>
                </c:pt>
                <c:pt idx="16">
                  <c:v>50</c:v>
                </c:pt>
                <c:pt idx="17">
                  <c:v>41.9</c:v>
                </c:pt>
                <c:pt idx="18">
                  <c:v>25</c:v>
                </c:pt>
                <c:pt idx="19">
                  <c:v>33.299999999999997</c:v>
                </c:pt>
                <c:pt idx="20">
                  <c:v>17.8</c:v>
                </c:pt>
                <c:pt idx="21">
                  <c:v>5.5</c:v>
                </c:pt>
                <c:pt idx="22">
                  <c:v>36.700000000000003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"/>
        <c:overlap val="49"/>
        <c:axId val="80129408"/>
        <c:axId val="80368768"/>
      </c:barChart>
      <c:catAx>
        <c:axId val="8012940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050" b="1" i="1"/>
            </a:pPr>
            <a:endParaRPr lang="ru-RU"/>
          </a:p>
        </c:txPr>
        <c:crossAx val="80368768"/>
        <c:crosses val="autoZero"/>
        <c:auto val="1"/>
        <c:lblAlgn val="ctr"/>
        <c:lblOffset val="100"/>
        <c:noMultiLvlLbl val="0"/>
      </c:catAx>
      <c:valAx>
        <c:axId val="80368768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801294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225862442435862"/>
          <c:y val="0.87263478176339071"/>
          <c:w val="0.15022080439301991"/>
          <c:h val="8.1031682063364127E-2"/>
        </c:manualLayout>
      </c:layout>
      <c:overlay val="0"/>
      <c:txPr>
        <a:bodyPr/>
        <a:lstStyle/>
        <a:p>
          <a:pPr>
            <a:defRPr sz="1100" b="1"/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ru-RU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008861090749332E-2"/>
          <c:y val="5.8696810625944493E-2"/>
          <c:w val="0.90939622474763671"/>
          <c:h val="0.51732536210751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Діаграми!$B$87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Діаграми!$A$88:$A$110</c:f>
              <c:strCache>
                <c:ptCount val="23"/>
                <c:pt idx="0">
                  <c:v>Біологічний</c:v>
                </c:pt>
                <c:pt idx="1">
                  <c:v>Гуманітарно-природничий</c:v>
                </c:pt>
                <c:pt idx="2">
                  <c:v>Здоров’я та фізичного виховання</c:v>
                </c:pt>
                <c:pt idx="3">
                  <c:v>Міжнародних відносин</c:v>
                </c:pt>
                <c:pt idx="4">
                  <c:v>Математичний</c:v>
                </c:pt>
                <c:pt idx="5">
                  <c:v>Суспільних наук</c:v>
                </c:pt>
                <c:pt idx="6">
                  <c:v>Хімічний</c:v>
                </c:pt>
                <c:pt idx="7">
                  <c:v>Інформаційних технологій</c:v>
                </c:pt>
                <c:pt idx="8">
                  <c:v>Географічний</c:v>
                </c:pt>
                <c:pt idx="9">
                  <c:v>Історичний</c:v>
                </c:pt>
                <c:pt idx="10">
                  <c:v>Медичний</c:v>
                </c:pt>
                <c:pt idx="11">
                  <c:v>ЛННЦ</c:v>
                </c:pt>
                <c:pt idx="12">
                  <c:v>Медичний №2</c:v>
                </c:pt>
                <c:pt idx="13">
                  <c:v>Міжнародної політики, менеджменту та бізнесу</c:v>
                </c:pt>
                <c:pt idx="14">
                  <c:v>Стоматологічний</c:v>
                </c:pt>
                <c:pt idx="15">
                  <c:v>Юридичний</c:v>
                </c:pt>
                <c:pt idx="16">
                  <c:v>Економічний</c:v>
                </c:pt>
                <c:pt idx="17">
                  <c:v>Іноземної філології</c:v>
                </c:pt>
                <c:pt idx="18">
                  <c:v>Інженерно-технічний</c:v>
                </c:pt>
                <c:pt idx="19">
                  <c:v>Фізичний</c:v>
                </c:pt>
                <c:pt idx="20">
                  <c:v>Філологічний</c:v>
                </c:pt>
                <c:pt idx="21">
                  <c:v>Туризму та міжнар. комунікацій</c:v>
                </c:pt>
                <c:pt idx="22">
                  <c:v>Всього по ун-ту</c:v>
                </c:pt>
              </c:strCache>
            </c:strRef>
          </c:cat>
          <c:val>
            <c:numRef>
              <c:f>Діаграми!$B$88:$B$110</c:f>
              <c:numCache>
                <c:formatCode>0.0</c:formatCode>
                <c:ptCount val="2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98.4</c:v>
                </c:pt>
                <c:pt idx="5">
                  <c:v>97.9</c:v>
                </c:pt>
                <c:pt idx="6">
                  <c:v>97.8</c:v>
                </c:pt>
                <c:pt idx="7">
                  <c:v>97.2</c:v>
                </c:pt>
                <c:pt idx="8">
                  <c:v>96.7</c:v>
                </c:pt>
                <c:pt idx="9">
                  <c:v>95.2</c:v>
                </c:pt>
                <c:pt idx="10">
                  <c:v>93.2</c:v>
                </c:pt>
                <c:pt idx="11">
                  <c:v>91.3</c:v>
                </c:pt>
                <c:pt idx="12">
                  <c:v>88.7</c:v>
                </c:pt>
                <c:pt idx="13">
                  <c:v>86</c:v>
                </c:pt>
                <c:pt idx="14">
                  <c:v>84.6</c:v>
                </c:pt>
                <c:pt idx="15">
                  <c:v>83.9</c:v>
                </c:pt>
                <c:pt idx="16">
                  <c:v>81.2</c:v>
                </c:pt>
                <c:pt idx="17">
                  <c:v>81</c:v>
                </c:pt>
                <c:pt idx="18">
                  <c:v>76.2</c:v>
                </c:pt>
                <c:pt idx="19">
                  <c:v>76.099999999999994</c:v>
                </c:pt>
                <c:pt idx="20">
                  <c:v>69.5</c:v>
                </c:pt>
                <c:pt idx="21">
                  <c:v>44.4</c:v>
                </c:pt>
                <c:pt idx="22">
                  <c:v>87.8</c:v>
                </c:pt>
              </c:numCache>
            </c:numRef>
          </c:val>
        </c:ser>
        <c:ser>
          <c:idx val="1"/>
          <c:order val="1"/>
          <c:tx>
            <c:strRef>
              <c:f>Діаграми!$C$87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Діаграми!$A$88:$A$110</c:f>
              <c:strCache>
                <c:ptCount val="23"/>
                <c:pt idx="0">
                  <c:v>Біологічний</c:v>
                </c:pt>
                <c:pt idx="1">
                  <c:v>Гуманітарно-природничий</c:v>
                </c:pt>
                <c:pt idx="2">
                  <c:v>Здоров’я та фізичного виховання</c:v>
                </c:pt>
                <c:pt idx="3">
                  <c:v>Міжнародних відносин</c:v>
                </c:pt>
                <c:pt idx="4">
                  <c:v>Математичний</c:v>
                </c:pt>
                <c:pt idx="5">
                  <c:v>Суспільних наук</c:v>
                </c:pt>
                <c:pt idx="6">
                  <c:v>Хімічний</c:v>
                </c:pt>
                <c:pt idx="7">
                  <c:v>Інформаційних технологій</c:v>
                </c:pt>
                <c:pt idx="8">
                  <c:v>Географічний</c:v>
                </c:pt>
                <c:pt idx="9">
                  <c:v>Історичний</c:v>
                </c:pt>
                <c:pt idx="10">
                  <c:v>Медичний</c:v>
                </c:pt>
                <c:pt idx="11">
                  <c:v>ЛННЦ</c:v>
                </c:pt>
                <c:pt idx="12">
                  <c:v>Медичний №2</c:v>
                </c:pt>
                <c:pt idx="13">
                  <c:v>Міжнародної політики, менеджменту та бізнесу</c:v>
                </c:pt>
                <c:pt idx="14">
                  <c:v>Стоматологічний</c:v>
                </c:pt>
                <c:pt idx="15">
                  <c:v>Юридичний</c:v>
                </c:pt>
                <c:pt idx="16">
                  <c:v>Економічний</c:v>
                </c:pt>
                <c:pt idx="17">
                  <c:v>Іноземної філології</c:v>
                </c:pt>
                <c:pt idx="18">
                  <c:v>Інженерно-технічний</c:v>
                </c:pt>
                <c:pt idx="19">
                  <c:v>Фізичний</c:v>
                </c:pt>
                <c:pt idx="20">
                  <c:v>Філологічний</c:v>
                </c:pt>
                <c:pt idx="21">
                  <c:v>Туризму та міжнар. комунікацій</c:v>
                </c:pt>
                <c:pt idx="22">
                  <c:v>Всього по ун-ту</c:v>
                </c:pt>
              </c:strCache>
            </c:strRef>
          </c:cat>
          <c:val>
            <c:numRef>
              <c:f>Діаграми!$C$88:$C$110</c:f>
              <c:numCache>
                <c:formatCode>0.0</c:formatCode>
                <c:ptCount val="23"/>
                <c:pt idx="0">
                  <c:v>51.5</c:v>
                </c:pt>
                <c:pt idx="1">
                  <c:v>65.2</c:v>
                </c:pt>
                <c:pt idx="2">
                  <c:v>26.5</c:v>
                </c:pt>
                <c:pt idx="3">
                  <c:v>36.799999999999997</c:v>
                </c:pt>
                <c:pt idx="4">
                  <c:v>45.3</c:v>
                </c:pt>
                <c:pt idx="5">
                  <c:v>36.5</c:v>
                </c:pt>
                <c:pt idx="6">
                  <c:v>57.8</c:v>
                </c:pt>
                <c:pt idx="7">
                  <c:v>22.5</c:v>
                </c:pt>
                <c:pt idx="8">
                  <c:v>51.7</c:v>
                </c:pt>
                <c:pt idx="9">
                  <c:v>38.1</c:v>
                </c:pt>
                <c:pt idx="10">
                  <c:v>34.700000000000003</c:v>
                </c:pt>
                <c:pt idx="11">
                  <c:v>56.5</c:v>
                </c:pt>
                <c:pt idx="12">
                  <c:v>22.6</c:v>
                </c:pt>
                <c:pt idx="13">
                  <c:v>52</c:v>
                </c:pt>
                <c:pt idx="14">
                  <c:v>16.3</c:v>
                </c:pt>
                <c:pt idx="15">
                  <c:v>37.9</c:v>
                </c:pt>
                <c:pt idx="16">
                  <c:v>34.799999999999997</c:v>
                </c:pt>
                <c:pt idx="17">
                  <c:v>43</c:v>
                </c:pt>
                <c:pt idx="18">
                  <c:v>29.8</c:v>
                </c:pt>
                <c:pt idx="19">
                  <c:v>41.3</c:v>
                </c:pt>
                <c:pt idx="20">
                  <c:v>33.700000000000003</c:v>
                </c:pt>
                <c:pt idx="21">
                  <c:v>22.2</c:v>
                </c:pt>
                <c:pt idx="22">
                  <c:v>36.4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49"/>
        <c:axId val="82536704"/>
        <c:axId val="82542592"/>
      </c:barChart>
      <c:catAx>
        <c:axId val="825367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 i="1"/>
            </a:pPr>
            <a:endParaRPr lang="ru-RU"/>
          </a:p>
        </c:txPr>
        <c:crossAx val="82542592"/>
        <c:crosses val="autoZero"/>
        <c:auto val="1"/>
        <c:lblAlgn val="ctr"/>
        <c:lblOffset val="100"/>
        <c:noMultiLvlLbl val="0"/>
      </c:catAx>
      <c:valAx>
        <c:axId val="82542592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825367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731930769358277"/>
          <c:y val="0.86069388548654013"/>
          <c:w val="0.13659211971692098"/>
          <c:h val="9.5287255759696723E-2"/>
        </c:manualLayout>
      </c:layout>
      <c:overlay val="0"/>
      <c:txPr>
        <a:bodyPr/>
        <a:lstStyle/>
        <a:p>
          <a:pPr>
            <a:defRPr b="1"/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100"/>
      </a:pPr>
      <a:endParaRPr lang="ru-RU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917877183455507"/>
          <c:y val="9.1101069794634726E-2"/>
          <c:w val="0.80593684948864153"/>
          <c:h val="0.464521098976618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Діаграми!$B$115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Діаграми!$A$116:$A$138</c:f>
              <c:strCache>
                <c:ptCount val="23"/>
                <c:pt idx="0">
                  <c:v>Здоров’я та фізичного виховання</c:v>
                </c:pt>
                <c:pt idx="1">
                  <c:v>Історичний</c:v>
                </c:pt>
                <c:pt idx="2">
                  <c:v>Міжнародних відносин</c:v>
                </c:pt>
                <c:pt idx="3">
                  <c:v>Медичний</c:v>
                </c:pt>
                <c:pt idx="4">
                  <c:v>Суспільних наук</c:v>
                </c:pt>
                <c:pt idx="5">
                  <c:v>Біологічний</c:v>
                </c:pt>
                <c:pt idx="6">
                  <c:v>Математичний</c:v>
                </c:pt>
                <c:pt idx="7">
                  <c:v>Гуманітарно-природничий</c:v>
                </c:pt>
                <c:pt idx="8">
                  <c:v>Медичний №2</c:v>
                </c:pt>
                <c:pt idx="9">
                  <c:v>Інформаційних технологій</c:v>
                </c:pt>
                <c:pt idx="10">
                  <c:v>Географічний</c:v>
                </c:pt>
                <c:pt idx="11">
                  <c:v>Філологічний</c:v>
                </c:pt>
                <c:pt idx="12">
                  <c:v>ЛННЦ</c:v>
                </c:pt>
                <c:pt idx="13">
                  <c:v>Фізичний</c:v>
                </c:pt>
                <c:pt idx="14">
                  <c:v>Іноземної філології</c:v>
                </c:pt>
                <c:pt idx="15">
                  <c:v>Міжнародної політики, менеджменту та бізнесу</c:v>
                </c:pt>
                <c:pt idx="16">
                  <c:v>Стоматологічний</c:v>
                </c:pt>
                <c:pt idx="17">
                  <c:v>Хімічний</c:v>
                </c:pt>
                <c:pt idx="18">
                  <c:v>Юридичний</c:v>
                </c:pt>
                <c:pt idx="19">
                  <c:v>Туризму та міжнарод. комунікацій</c:v>
                </c:pt>
                <c:pt idx="20">
                  <c:v>Економічний</c:v>
                </c:pt>
                <c:pt idx="21">
                  <c:v>Інженерно-технічний</c:v>
                </c:pt>
                <c:pt idx="22">
                  <c:v>Всього по ун-ту</c:v>
                </c:pt>
              </c:strCache>
            </c:strRef>
          </c:cat>
          <c:val>
            <c:numRef>
              <c:f>Діаграми!$B$116:$B$138</c:f>
              <c:numCache>
                <c:formatCode>0.0</c:formatCode>
                <c:ptCount val="2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99.2</c:v>
                </c:pt>
                <c:pt idx="4">
                  <c:v>99</c:v>
                </c:pt>
                <c:pt idx="5">
                  <c:v>98.5</c:v>
                </c:pt>
                <c:pt idx="6">
                  <c:v>98.4</c:v>
                </c:pt>
                <c:pt idx="7">
                  <c:v>97.4</c:v>
                </c:pt>
                <c:pt idx="8">
                  <c:v>97</c:v>
                </c:pt>
                <c:pt idx="9">
                  <c:v>95.9</c:v>
                </c:pt>
                <c:pt idx="10">
                  <c:v>94.9</c:v>
                </c:pt>
                <c:pt idx="11">
                  <c:v>93.1</c:v>
                </c:pt>
                <c:pt idx="12">
                  <c:v>92.3</c:v>
                </c:pt>
                <c:pt idx="13">
                  <c:v>92.1</c:v>
                </c:pt>
                <c:pt idx="14">
                  <c:v>91.1</c:v>
                </c:pt>
                <c:pt idx="15">
                  <c:v>91.1</c:v>
                </c:pt>
                <c:pt idx="16">
                  <c:v>90.7</c:v>
                </c:pt>
                <c:pt idx="17">
                  <c:v>88</c:v>
                </c:pt>
                <c:pt idx="18">
                  <c:v>83.2</c:v>
                </c:pt>
                <c:pt idx="19">
                  <c:v>77.099999999999994</c:v>
                </c:pt>
                <c:pt idx="20">
                  <c:v>62.1</c:v>
                </c:pt>
                <c:pt idx="21">
                  <c:v>47.1</c:v>
                </c:pt>
                <c:pt idx="22">
                  <c:v>90.1</c:v>
                </c:pt>
              </c:numCache>
            </c:numRef>
          </c:val>
        </c:ser>
        <c:ser>
          <c:idx val="1"/>
          <c:order val="1"/>
          <c:tx>
            <c:strRef>
              <c:f>Діаграми!$C$115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Діаграми!$A$116:$A$138</c:f>
              <c:strCache>
                <c:ptCount val="23"/>
                <c:pt idx="0">
                  <c:v>Здоров’я та фізичного виховання</c:v>
                </c:pt>
                <c:pt idx="1">
                  <c:v>Історичний</c:v>
                </c:pt>
                <c:pt idx="2">
                  <c:v>Міжнародних відносин</c:v>
                </c:pt>
                <c:pt idx="3">
                  <c:v>Медичний</c:v>
                </c:pt>
                <c:pt idx="4">
                  <c:v>Суспільних наук</c:v>
                </c:pt>
                <c:pt idx="5">
                  <c:v>Біологічний</c:v>
                </c:pt>
                <c:pt idx="6">
                  <c:v>Математичний</c:v>
                </c:pt>
                <c:pt idx="7">
                  <c:v>Гуманітарно-природничий</c:v>
                </c:pt>
                <c:pt idx="8">
                  <c:v>Медичний №2</c:v>
                </c:pt>
                <c:pt idx="9">
                  <c:v>Інформаційних технологій</c:v>
                </c:pt>
                <c:pt idx="10">
                  <c:v>Географічний</c:v>
                </c:pt>
                <c:pt idx="11">
                  <c:v>Філологічний</c:v>
                </c:pt>
                <c:pt idx="12">
                  <c:v>ЛННЦ</c:v>
                </c:pt>
                <c:pt idx="13">
                  <c:v>Фізичний</c:v>
                </c:pt>
                <c:pt idx="14">
                  <c:v>Іноземної філології</c:v>
                </c:pt>
                <c:pt idx="15">
                  <c:v>Міжнародної політики, менеджменту та бізнесу</c:v>
                </c:pt>
                <c:pt idx="16">
                  <c:v>Стоматологічний</c:v>
                </c:pt>
                <c:pt idx="17">
                  <c:v>Хімічний</c:v>
                </c:pt>
                <c:pt idx="18">
                  <c:v>Юридичний</c:v>
                </c:pt>
                <c:pt idx="19">
                  <c:v>Туризму та міжнарод. комунікацій</c:v>
                </c:pt>
                <c:pt idx="20">
                  <c:v>Економічний</c:v>
                </c:pt>
                <c:pt idx="21">
                  <c:v>Інженерно-технічний</c:v>
                </c:pt>
                <c:pt idx="22">
                  <c:v>Всього по ун-ту</c:v>
                </c:pt>
              </c:strCache>
            </c:strRef>
          </c:cat>
          <c:val>
            <c:numRef>
              <c:f>Діаграми!$C$116:$C$138</c:f>
              <c:numCache>
                <c:formatCode>0.0</c:formatCode>
                <c:ptCount val="23"/>
                <c:pt idx="0">
                  <c:v>37.5</c:v>
                </c:pt>
                <c:pt idx="1">
                  <c:v>18.2</c:v>
                </c:pt>
                <c:pt idx="2">
                  <c:v>39.299999999999997</c:v>
                </c:pt>
                <c:pt idx="3">
                  <c:v>73.2</c:v>
                </c:pt>
                <c:pt idx="4">
                  <c:v>50.5</c:v>
                </c:pt>
                <c:pt idx="5">
                  <c:v>49.2</c:v>
                </c:pt>
                <c:pt idx="6">
                  <c:v>62.9</c:v>
                </c:pt>
                <c:pt idx="7">
                  <c:v>63.2</c:v>
                </c:pt>
                <c:pt idx="8">
                  <c:v>34.700000000000003</c:v>
                </c:pt>
                <c:pt idx="9">
                  <c:v>14.9</c:v>
                </c:pt>
                <c:pt idx="10">
                  <c:v>59.3</c:v>
                </c:pt>
                <c:pt idx="11">
                  <c:v>41.7</c:v>
                </c:pt>
                <c:pt idx="12">
                  <c:v>61.5</c:v>
                </c:pt>
                <c:pt idx="13">
                  <c:v>51.5</c:v>
                </c:pt>
                <c:pt idx="14">
                  <c:v>55.4</c:v>
                </c:pt>
                <c:pt idx="15">
                  <c:v>44.4</c:v>
                </c:pt>
                <c:pt idx="16">
                  <c:v>7.6</c:v>
                </c:pt>
                <c:pt idx="17">
                  <c:v>46</c:v>
                </c:pt>
                <c:pt idx="18">
                  <c:v>25.5</c:v>
                </c:pt>
                <c:pt idx="19">
                  <c:v>25</c:v>
                </c:pt>
                <c:pt idx="20">
                  <c:v>29.9</c:v>
                </c:pt>
                <c:pt idx="21">
                  <c:v>35.6</c:v>
                </c:pt>
                <c:pt idx="22">
                  <c:v>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49"/>
        <c:axId val="92939392"/>
        <c:axId val="92940928"/>
      </c:barChart>
      <c:catAx>
        <c:axId val="9293939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 i="1"/>
            </a:pPr>
            <a:endParaRPr lang="ru-RU"/>
          </a:p>
        </c:txPr>
        <c:crossAx val="92940928"/>
        <c:crosses val="autoZero"/>
        <c:auto val="1"/>
        <c:lblAlgn val="ctr"/>
        <c:lblOffset val="100"/>
        <c:noMultiLvlLbl val="0"/>
      </c:catAx>
      <c:valAx>
        <c:axId val="92940928"/>
        <c:scaling>
          <c:orientation val="minMax"/>
          <c:max val="100"/>
          <c:min val="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929393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676074937396872"/>
          <c:y val="0.87724776130924809"/>
          <c:w val="0.16019517915166659"/>
          <c:h val="0.10050756523081671"/>
        </c:manualLayout>
      </c:layout>
      <c:overlay val="0"/>
      <c:txPr>
        <a:bodyPr/>
        <a:lstStyle/>
        <a:p>
          <a:pPr>
            <a:defRPr b="1"/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200"/>
      </a:pPr>
      <a:endParaRPr lang="ru-RU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25401498648323"/>
          <c:y val="6.7139899372386985E-2"/>
          <c:w val="0.87003119916814264"/>
          <c:h val="0.481905851832187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Діаграми!$B$143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Діаграми!$A$144:$A$164</c:f>
              <c:strCache>
                <c:ptCount val="21"/>
                <c:pt idx="0">
                  <c:v>Біологічний</c:v>
                </c:pt>
                <c:pt idx="1">
                  <c:v>Географічний</c:v>
                </c:pt>
                <c:pt idx="2">
                  <c:v>Гуманітарно-природничий</c:v>
                </c:pt>
                <c:pt idx="3">
                  <c:v>Міжнародних відносин</c:v>
                </c:pt>
                <c:pt idx="4">
                  <c:v>Міжнародної політики, менеджменту та бізнесу</c:v>
                </c:pt>
                <c:pt idx="5">
                  <c:v>Туризму та міжнарод. комунікацій</c:v>
                </c:pt>
                <c:pt idx="6">
                  <c:v>ЛННЦ</c:v>
                </c:pt>
                <c:pt idx="7">
                  <c:v>Медичний</c:v>
                </c:pt>
                <c:pt idx="8">
                  <c:v>Медичний №2</c:v>
                </c:pt>
                <c:pt idx="9">
                  <c:v>Хімічний</c:v>
                </c:pt>
                <c:pt idx="10">
                  <c:v>Здоров’я та фізичного виховання</c:v>
                </c:pt>
                <c:pt idx="11">
                  <c:v>Інформаційних технологій</c:v>
                </c:pt>
                <c:pt idx="12">
                  <c:v>Математичний</c:v>
                </c:pt>
                <c:pt idx="13">
                  <c:v>Суспільних наук</c:v>
                </c:pt>
                <c:pt idx="14">
                  <c:v>Юридичний</c:v>
                </c:pt>
                <c:pt idx="15">
                  <c:v>Історичний</c:v>
                </c:pt>
                <c:pt idx="16">
                  <c:v>Філологічний</c:v>
                </c:pt>
                <c:pt idx="17">
                  <c:v>Інженерно-технічний</c:v>
                </c:pt>
                <c:pt idx="18">
                  <c:v>Іноземної філології</c:v>
                </c:pt>
                <c:pt idx="19">
                  <c:v>Економічний</c:v>
                </c:pt>
                <c:pt idx="20">
                  <c:v>Всього по ун-ту</c:v>
                </c:pt>
              </c:strCache>
            </c:strRef>
          </c:cat>
          <c:val>
            <c:numRef>
              <c:f>Діаграми!$B$144:$B$164</c:f>
              <c:numCache>
                <c:formatCode>0.0</c:formatCode>
                <c:ptCount val="2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 formatCode="0">
                  <c:v>100</c:v>
                </c:pt>
                <c:pt idx="7">
                  <c:v>99.5</c:v>
                </c:pt>
                <c:pt idx="8">
                  <c:v>98.3</c:v>
                </c:pt>
                <c:pt idx="9">
                  <c:v>96.6</c:v>
                </c:pt>
                <c:pt idx="10">
                  <c:v>95.5</c:v>
                </c:pt>
                <c:pt idx="11">
                  <c:v>95.2</c:v>
                </c:pt>
                <c:pt idx="12">
                  <c:v>95.2</c:v>
                </c:pt>
                <c:pt idx="13">
                  <c:v>94.7</c:v>
                </c:pt>
                <c:pt idx="14">
                  <c:v>86.1</c:v>
                </c:pt>
                <c:pt idx="15">
                  <c:v>85.7</c:v>
                </c:pt>
                <c:pt idx="16">
                  <c:v>85.7</c:v>
                </c:pt>
                <c:pt idx="17">
                  <c:v>84.8</c:v>
                </c:pt>
                <c:pt idx="18">
                  <c:v>76.900000000000006</c:v>
                </c:pt>
                <c:pt idx="19">
                  <c:v>61.1</c:v>
                </c:pt>
                <c:pt idx="20">
                  <c:v>94.8</c:v>
                </c:pt>
              </c:numCache>
            </c:numRef>
          </c:val>
        </c:ser>
        <c:ser>
          <c:idx val="1"/>
          <c:order val="1"/>
          <c:tx>
            <c:strRef>
              <c:f>Діаграми!$C$143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Діаграми!$A$144:$A$164</c:f>
              <c:strCache>
                <c:ptCount val="21"/>
                <c:pt idx="0">
                  <c:v>Біологічний</c:v>
                </c:pt>
                <c:pt idx="1">
                  <c:v>Географічний</c:v>
                </c:pt>
                <c:pt idx="2">
                  <c:v>Гуманітарно-природничий</c:v>
                </c:pt>
                <c:pt idx="3">
                  <c:v>Міжнародних відносин</c:v>
                </c:pt>
                <c:pt idx="4">
                  <c:v>Міжнародної політики, менеджменту та бізнесу</c:v>
                </c:pt>
                <c:pt idx="5">
                  <c:v>Туризму та міжнарод. комунікацій</c:v>
                </c:pt>
                <c:pt idx="6">
                  <c:v>ЛННЦ</c:v>
                </c:pt>
                <c:pt idx="7">
                  <c:v>Медичний</c:v>
                </c:pt>
                <c:pt idx="8">
                  <c:v>Медичний №2</c:v>
                </c:pt>
                <c:pt idx="9">
                  <c:v>Хімічний</c:v>
                </c:pt>
                <c:pt idx="10">
                  <c:v>Здоров’я та фізичного виховання</c:v>
                </c:pt>
                <c:pt idx="11">
                  <c:v>Інформаційних технологій</c:v>
                </c:pt>
                <c:pt idx="12">
                  <c:v>Математичний</c:v>
                </c:pt>
                <c:pt idx="13">
                  <c:v>Суспільних наук</c:v>
                </c:pt>
                <c:pt idx="14">
                  <c:v>Юридичний</c:v>
                </c:pt>
                <c:pt idx="15">
                  <c:v>Історичний</c:v>
                </c:pt>
                <c:pt idx="16">
                  <c:v>Філологічний</c:v>
                </c:pt>
                <c:pt idx="17">
                  <c:v>Інженерно-технічний</c:v>
                </c:pt>
                <c:pt idx="18">
                  <c:v>Іноземної філології</c:v>
                </c:pt>
                <c:pt idx="19">
                  <c:v>Економічний</c:v>
                </c:pt>
                <c:pt idx="20">
                  <c:v>Всього по ун-ту</c:v>
                </c:pt>
              </c:strCache>
            </c:strRef>
          </c:cat>
          <c:val>
            <c:numRef>
              <c:f>Діаграми!$C$144:$C$164</c:f>
              <c:numCache>
                <c:formatCode>0.0</c:formatCode>
                <c:ptCount val="21"/>
                <c:pt idx="0">
                  <c:v>14.3</c:v>
                </c:pt>
                <c:pt idx="1">
                  <c:v>71.400000000000006</c:v>
                </c:pt>
                <c:pt idx="2">
                  <c:v>33.299999999999997</c:v>
                </c:pt>
                <c:pt idx="3">
                  <c:v>0</c:v>
                </c:pt>
                <c:pt idx="4">
                  <c:v>60</c:v>
                </c:pt>
                <c:pt idx="5">
                  <c:v>61.5</c:v>
                </c:pt>
                <c:pt idx="6" formatCode="0">
                  <c:v>100</c:v>
                </c:pt>
                <c:pt idx="7">
                  <c:v>65.400000000000006</c:v>
                </c:pt>
                <c:pt idx="8">
                  <c:v>58.6</c:v>
                </c:pt>
                <c:pt idx="9">
                  <c:v>31</c:v>
                </c:pt>
                <c:pt idx="10">
                  <c:v>90.9</c:v>
                </c:pt>
                <c:pt idx="11">
                  <c:v>4.8</c:v>
                </c:pt>
                <c:pt idx="12">
                  <c:v>52.4</c:v>
                </c:pt>
                <c:pt idx="13">
                  <c:v>47.4</c:v>
                </c:pt>
                <c:pt idx="14">
                  <c:v>36.1</c:v>
                </c:pt>
                <c:pt idx="15">
                  <c:v>21.4</c:v>
                </c:pt>
                <c:pt idx="16">
                  <c:v>42.9</c:v>
                </c:pt>
                <c:pt idx="17">
                  <c:v>15.2</c:v>
                </c:pt>
                <c:pt idx="18">
                  <c:v>69.2</c:v>
                </c:pt>
                <c:pt idx="19">
                  <c:v>38.9</c:v>
                </c:pt>
                <c:pt idx="20">
                  <c:v>53.8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"/>
        <c:overlap val="49"/>
        <c:axId val="92983296"/>
        <c:axId val="92984832"/>
      </c:barChart>
      <c:catAx>
        <c:axId val="9298329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 b="1" i="1"/>
            </a:pPr>
            <a:endParaRPr lang="ru-RU"/>
          </a:p>
        </c:txPr>
        <c:crossAx val="92984832"/>
        <c:crosses val="autoZero"/>
        <c:auto val="1"/>
        <c:lblAlgn val="ctr"/>
        <c:lblOffset val="100"/>
        <c:noMultiLvlLbl val="0"/>
      </c:catAx>
      <c:valAx>
        <c:axId val="92984832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929832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553809675027192"/>
          <c:y val="0.86716004430082083"/>
          <c:w val="0.15280819042228339"/>
          <c:h val="0.10296822277942826"/>
        </c:manualLayout>
      </c:layout>
      <c:overlay val="0"/>
      <c:txPr>
        <a:bodyPr/>
        <a:lstStyle/>
        <a:p>
          <a:pPr>
            <a:defRPr sz="1200" b="1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Діаграми!$B$202</c:f>
              <c:strCache>
                <c:ptCount val="1"/>
                <c:pt idx="0">
                  <c:v>Успішність %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Діаграми!$A$203:$A$209</c:f>
              <c:strCache>
                <c:ptCount val="7"/>
                <c:pt idx="0">
                  <c:v>1 курси</c:v>
                </c:pt>
                <c:pt idx="1">
                  <c:v>2 курси</c:v>
                </c:pt>
                <c:pt idx="2">
                  <c:v>3 курси</c:v>
                </c:pt>
                <c:pt idx="3">
                  <c:v>4 курси</c:v>
                </c:pt>
                <c:pt idx="4">
                  <c:v>Спеціалісти</c:v>
                </c:pt>
                <c:pt idx="5">
                  <c:v>Магістри</c:v>
                </c:pt>
                <c:pt idx="6">
                  <c:v>Всього по ун-ту</c:v>
                </c:pt>
              </c:strCache>
            </c:strRef>
          </c:cat>
          <c:val>
            <c:numRef>
              <c:f>Діаграми!$B$203:$B$209</c:f>
              <c:numCache>
                <c:formatCode>0.0</c:formatCode>
                <c:ptCount val="7"/>
                <c:pt idx="0">
                  <c:v>92.7</c:v>
                </c:pt>
                <c:pt idx="1">
                  <c:v>86.5</c:v>
                </c:pt>
                <c:pt idx="2">
                  <c:v>87.8</c:v>
                </c:pt>
                <c:pt idx="3">
                  <c:v>90.1</c:v>
                </c:pt>
                <c:pt idx="4">
                  <c:v>94.8</c:v>
                </c:pt>
                <c:pt idx="5">
                  <c:v>94.3</c:v>
                </c:pt>
                <c:pt idx="6">
                  <c:v>90.3</c:v>
                </c:pt>
              </c:numCache>
            </c:numRef>
          </c:val>
        </c:ser>
        <c:ser>
          <c:idx val="1"/>
          <c:order val="1"/>
          <c:tx>
            <c:strRef>
              <c:f>Діаграми!$C$202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Діаграми!$A$203:$A$209</c:f>
              <c:strCache>
                <c:ptCount val="7"/>
                <c:pt idx="0">
                  <c:v>1 курси</c:v>
                </c:pt>
                <c:pt idx="1">
                  <c:v>2 курси</c:v>
                </c:pt>
                <c:pt idx="2">
                  <c:v>3 курси</c:v>
                </c:pt>
                <c:pt idx="3">
                  <c:v>4 курси</c:v>
                </c:pt>
                <c:pt idx="4">
                  <c:v>Спеціалісти</c:v>
                </c:pt>
                <c:pt idx="5">
                  <c:v>Магістри</c:v>
                </c:pt>
                <c:pt idx="6">
                  <c:v>Всього по ун-ту</c:v>
                </c:pt>
              </c:strCache>
            </c:strRef>
          </c:cat>
          <c:val>
            <c:numRef>
              <c:f>Діаграми!$C$203:$C$209</c:f>
              <c:numCache>
                <c:formatCode>0.0</c:formatCode>
                <c:ptCount val="7"/>
                <c:pt idx="0">
                  <c:v>34</c:v>
                </c:pt>
                <c:pt idx="1">
                  <c:v>36.700000000000003</c:v>
                </c:pt>
                <c:pt idx="2">
                  <c:v>36.4</c:v>
                </c:pt>
                <c:pt idx="3">
                  <c:v>43</c:v>
                </c:pt>
                <c:pt idx="4">
                  <c:v>53.8</c:v>
                </c:pt>
                <c:pt idx="5">
                  <c:v>68.8</c:v>
                </c:pt>
                <c:pt idx="6">
                  <c:v>42.4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7"/>
        <c:overlap val="11"/>
        <c:axId val="93030272"/>
        <c:axId val="93031808"/>
      </c:barChart>
      <c:catAx>
        <c:axId val="930302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 b="1" i="1"/>
            </a:pPr>
            <a:endParaRPr lang="ru-RU"/>
          </a:p>
        </c:txPr>
        <c:crossAx val="93031808"/>
        <c:crosses val="autoZero"/>
        <c:auto val="1"/>
        <c:lblAlgn val="ctr"/>
        <c:lblOffset val="100"/>
        <c:noMultiLvlLbl val="0"/>
      </c:catAx>
      <c:valAx>
        <c:axId val="9303180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9303027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 b="1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743189868256697E-2"/>
          <c:y val="5.1825677267373381E-2"/>
          <c:w val="0.55624969559217519"/>
          <c:h val="0.788163870820495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Діаграми!$B$238</c:f>
              <c:strCache>
                <c:ptCount val="1"/>
                <c:pt idx="0">
                  <c:v>Якість %  (2016/2017)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prstClr val="black"/>
                </a:solidFill>
              </a:ln>
            </c:spPr>
          </c:dPt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Діаграми!$A$239</c:f>
              <c:strCache>
                <c:ptCount val="1"/>
                <c:pt idx="0">
                  <c:v>різниця 2,7 % ↗</c:v>
                </c:pt>
              </c:strCache>
            </c:strRef>
          </c:cat>
          <c:val>
            <c:numRef>
              <c:f>Діаграми!$B$239</c:f>
              <c:numCache>
                <c:formatCode>0.0</c:formatCode>
                <c:ptCount val="1"/>
                <c:pt idx="0">
                  <c:v>42.4</c:v>
                </c:pt>
              </c:numCache>
            </c:numRef>
          </c:val>
        </c:ser>
        <c:ser>
          <c:idx val="1"/>
          <c:order val="1"/>
          <c:tx>
            <c:strRef>
              <c:f>Діаграми!$C$238</c:f>
              <c:strCache>
                <c:ptCount val="1"/>
                <c:pt idx="0">
                  <c:v>Якість %  (2015/2016)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Діаграми!$A$239</c:f>
              <c:strCache>
                <c:ptCount val="1"/>
                <c:pt idx="0">
                  <c:v>різниця 2,7 % ↗</c:v>
                </c:pt>
              </c:strCache>
            </c:strRef>
          </c:cat>
          <c:val>
            <c:numRef>
              <c:f>Діаграми!$C$239</c:f>
              <c:numCache>
                <c:formatCode>0.0</c:formatCode>
                <c:ptCount val="1"/>
                <c:pt idx="0">
                  <c:v>39.700000000000003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0"/>
        <c:overlap val="-12"/>
        <c:axId val="93127808"/>
        <c:axId val="93129344"/>
      </c:barChart>
      <c:catAx>
        <c:axId val="9312780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 i="1"/>
            </a:pPr>
            <a:endParaRPr lang="ru-RU"/>
          </a:p>
        </c:txPr>
        <c:crossAx val="93129344"/>
        <c:crosses val="autoZero"/>
        <c:auto val="1"/>
        <c:lblAlgn val="ctr"/>
        <c:lblOffset val="100"/>
        <c:noMultiLvlLbl val="0"/>
      </c:catAx>
      <c:valAx>
        <c:axId val="93129344"/>
        <c:scaling>
          <c:orientation val="minMax"/>
          <c:max val="100"/>
          <c:min val="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931278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3232892280217601"/>
          <c:y val="0.48529922890073524"/>
          <c:w val="0.3642057946640167"/>
          <c:h val="0.22422295039207063"/>
        </c:manualLayout>
      </c:layout>
      <c:overlay val="0"/>
      <c:txPr>
        <a:bodyPr/>
        <a:lstStyle/>
        <a:p>
          <a:pPr>
            <a:defRPr sz="1050" b="1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Діаграми!$B$220</c:f>
              <c:strCache>
                <c:ptCount val="1"/>
                <c:pt idx="0">
                  <c:v>Успішність %  (2016/2017)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Діаграми!$A$221</c:f>
              <c:strCache>
                <c:ptCount val="1"/>
                <c:pt idx="0">
                  <c:v>різниця 3,4% ↗</c:v>
                </c:pt>
              </c:strCache>
            </c:strRef>
          </c:cat>
          <c:val>
            <c:numRef>
              <c:f>Діаграми!$B$221</c:f>
              <c:numCache>
                <c:formatCode>0.0</c:formatCode>
                <c:ptCount val="1"/>
                <c:pt idx="0">
                  <c:v>90.3</c:v>
                </c:pt>
              </c:numCache>
            </c:numRef>
          </c:val>
        </c:ser>
        <c:ser>
          <c:idx val="1"/>
          <c:order val="1"/>
          <c:tx>
            <c:strRef>
              <c:f>Діаграми!$C$220</c:f>
              <c:strCache>
                <c:ptCount val="1"/>
                <c:pt idx="0">
                  <c:v>Успішність %  (2015/2016)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Діаграми!$A$221</c:f>
              <c:strCache>
                <c:ptCount val="1"/>
                <c:pt idx="0">
                  <c:v>різниця 3,4% ↗</c:v>
                </c:pt>
              </c:strCache>
            </c:strRef>
          </c:cat>
          <c:val>
            <c:numRef>
              <c:f>Діаграми!$C$221</c:f>
              <c:numCache>
                <c:formatCode>0.0</c:formatCode>
                <c:ptCount val="1"/>
                <c:pt idx="0">
                  <c:v>86.9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5"/>
        <c:overlap val="-14"/>
        <c:axId val="93142400"/>
        <c:axId val="93160576"/>
      </c:barChart>
      <c:catAx>
        <c:axId val="931424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 i="1"/>
            </a:pPr>
            <a:endParaRPr lang="ru-RU"/>
          </a:p>
        </c:txPr>
        <c:crossAx val="93160576"/>
        <c:crosses val="autoZero"/>
        <c:auto val="1"/>
        <c:lblAlgn val="ctr"/>
        <c:lblOffset val="100"/>
        <c:noMultiLvlLbl val="0"/>
      </c:catAx>
      <c:valAx>
        <c:axId val="93160576"/>
        <c:scaling>
          <c:orientation val="minMax"/>
          <c:max val="100"/>
          <c:min val="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931424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51452651463553"/>
          <c:y val="0.42171898967174587"/>
          <c:w val="0.32101390440381816"/>
          <c:h val="0.28210314619763427"/>
        </c:manualLayout>
      </c:layout>
      <c:overlay val="0"/>
      <c:txPr>
        <a:bodyPr/>
        <a:lstStyle/>
        <a:p>
          <a:pPr>
            <a:defRPr sz="1050" b="1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2</xdr:row>
      <xdr:rowOff>38099</xdr:rowOff>
    </xdr:from>
    <xdr:to>
      <xdr:col>17</xdr:col>
      <xdr:colOff>581025</xdr:colOff>
      <xdr:row>25</xdr:row>
      <xdr:rowOff>219074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609599</xdr:colOff>
      <xdr:row>31</xdr:row>
      <xdr:rowOff>19049</xdr:rowOff>
    </xdr:from>
    <xdr:to>
      <xdr:col>18</xdr:col>
      <xdr:colOff>9524</xdr:colOff>
      <xdr:row>54</xdr:row>
      <xdr:rowOff>9524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609599</xdr:colOff>
      <xdr:row>59</xdr:row>
      <xdr:rowOff>19050</xdr:rowOff>
    </xdr:from>
    <xdr:to>
      <xdr:col>17</xdr:col>
      <xdr:colOff>962024</xdr:colOff>
      <xdr:row>81</xdr:row>
      <xdr:rowOff>171450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123824</xdr:colOff>
      <xdr:row>87</xdr:row>
      <xdr:rowOff>38100</xdr:rowOff>
    </xdr:from>
    <xdr:to>
      <xdr:col>17</xdr:col>
      <xdr:colOff>1228725</xdr:colOff>
      <xdr:row>110</xdr:row>
      <xdr:rowOff>0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133350</xdr:colOff>
      <xdr:row>114</xdr:row>
      <xdr:rowOff>142875</xdr:rowOff>
    </xdr:from>
    <xdr:to>
      <xdr:col>18</xdr:col>
      <xdr:colOff>19050</xdr:colOff>
      <xdr:row>137</xdr:row>
      <xdr:rowOff>85724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38101</xdr:colOff>
      <xdr:row>142</xdr:row>
      <xdr:rowOff>104776</xdr:rowOff>
    </xdr:from>
    <xdr:to>
      <xdr:col>17</xdr:col>
      <xdr:colOff>971550</xdr:colOff>
      <xdr:row>164</xdr:row>
      <xdr:rowOff>161925</xdr:rowOff>
    </xdr:to>
    <xdr:graphicFrame macro="">
      <xdr:nvGraphicFramePr>
        <xdr:cNvPr id="9" name="Диаграмма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38099</xdr:colOff>
      <xdr:row>192</xdr:row>
      <xdr:rowOff>190500</xdr:rowOff>
    </xdr:from>
    <xdr:to>
      <xdr:col>18</xdr:col>
      <xdr:colOff>28574</xdr:colOff>
      <xdr:row>209</xdr:row>
      <xdr:rowOff>123825</xdr:rowOff>
    </xdr:to>
    <xdr:graphicFrame macro="">
      <xdr:nvGraphicFramePr>
        <xdr:cNvPr id="12" name="Диаграмма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152400</xdr:colOff>
      <xdr:row>231</xdr:row>
      <xdr:rowOff>104775</xdr:rowOff>
    </xdr:from>
    <xdr:to>
      <xdr:col>13</xdr:col>
      <xdr:colOff>209550</xdr:colOff>
      <xdr:row>246</xdr:row>
      <xdr:rowOff>123825</xdr:rowOff>
    </xdr:to>
    <xdr:graphicFrame macro="">
      <xdr:nvGraphicFramePr>
        <xdr:cNvPr id="16" name="Диаграмма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57150</xdr:colOff>
      <xdr:row>214</xdr:row>
      <xdr:rowOff>38100</xdr:rowOff>
    </xdr:from>
    <xdr:to>
      <xdr:col>13</xdr:col>
      <xdr:colOff>76200</xdr:colOff>
      <xdr:row>228</xdr:row>
      <xdr:rowOff>114300</xdr:rowOff>
    </xdr:to>
    <xdr:graphicFrame macro="">
      <xdr:nvGraphicFramePr>
        <xdr:cNvPr id="17" name="Диаграмма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609599</xdr:colOff>
      <xdr:row>168</xdr:row>
      <xdr:rowOff>0</xdr:rowOff>
    </xdr:from>
    <xdr:to>
      <xdr:col>17</xdr:col>
      <xdr:colOff>1266824</xdr:colOff>
      <xdr:row>187</xdr:row>
      <xdr:rowOff>171450</xdr:rowOff>
    </xdr:to>
    <xdr:graphicFrame macro="">
      <xdr:nvGraphicFramePr>
        <xdr:cNvPr id="14" name="Диаграмма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3"/>
  <sheetViews>
    <sheetView topLeftCell="A7" zoomScaleNormal="100" workbookViewId="0">
      <selection activeCell="A26" sqref="A26:XFD26"/>
    </sheetView>
  </sheetViews>
  <sheetFormatPr defaultRowHeight="15" x14ac:dyDescent="0.25"/>
  <cols>
    <col min="1" max="1" width="17.140625" customWidth="1"/>
    <col min="2" max="2" width="7.7109375" customWidth="1"/>
    <col min="3" max="3" width="6.85546875" customWidth="1"/>
    <col min="4" max="4" width="7.85546875" customWidth="1"/>
    <col min="5" max="5" width="8.7109375" customWidth="1"/>
    <col min="6" max="6" width="6.140625" customWidth="1"/>
    <col min="7" max="7" width="5.42578125" customWidth="1"/>
    <col min="8" max="8" width="6.28515625" customWidth="1"/>
    <col min="9" max="9" width="7.28515625" customWidth="1"/>
    <col min="10" max="10" width="7.5703125" customWidth="1"/>
    <col min="11" max="11" width="6.42578125" customWidth="1"/>
    <col min="12" max="12" width="7" customWidth="1"/>
    <col min="13" max="13" width="5" customWidth="1"/>
    <col min="14" max="14" width="6.42578125" customWidth="1"/>
    <col min="15" max="15" width="5.42578125" customWidth="1"/>
    <col min="16" max="16" width="4.7109375" customWidth="1"/>
    <col min="17" max="17" width="7" customWidth="1"/>
    <col min="18" max="18" width="6.28515625" customWidth="1"/>
    <col min="19" max="19" width="7.85546875" customWidth="1"/>
  </cols>
  <sheetData>
    <row r="1" spans="1:19" ht="12" customHeight="1" x14ac:dyDescent="0.25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</row>
    <row r="2" spans="1:19" ht="12" customHeight="1" x14ac:dyDescent="0.25">
      <c r="A2" s="100" t="s">
        <v>78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3" spans="1:19" x14ac:dyDescent="0.25">
      <c r="A3" s="89" t="s">
        <v>90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</row>
    <row r="4" spans="1:19" x14ac:dyDescent="0.25">
      <c r="A4" s="99" t="s">
        <v>1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</row>
    <row r="5" spans="1:19" x14ac:dyDescent="0.25">
      <c r="A5" s="1"/>
      <c r="B5" s="99" t="s">
        <v>54</v>
      </c>
      <c r="C5" s="99"/>
      <c r="D5" s="99"/>
      <c r="E5" s="100" t="s">
        <v>2</v>
      </c>
      <c r="F5" s="100"/>
      <c r="G5" s="100"/>
      <c r="H5" s="100"/>
      <c r="I5" s="100"/>
      <c r="J5" s="100"/>
      <c r="K5" s="100"/>
      <c r="L5" s="100"/>
      <c r="M5" s="100"/>
      <c r="N5" s="100" t="s">
        <v>79</v>
      </c>
      <c r="O5" s="99"/>
      <c r="P5" s="99"/>
      <c r="Q5" s="99"/>
      <c r="R5" s="99"/>
      <c r="S5" s="1"/>
    </row>
    <row r="6" spans="1:19" ht="14.25" customHeight="1" x14ac:dyDescent="0.25">
      <c r="A6" s="86" t="s">
        <v>3</v>
      </c>
      <c r="B6" s="86" t="s">
        <v>4</v>
      </c>
      <c r="C6" s="86" t="s">
        <v>5</v>
      </c>
      <c r="D6" s="86" t="s">
        <v>6</v>
      </c>
      <c r="E6" s="86" t="s">
        <v>7</v>
      </c>
      <c r="F6" s="90" t="s">
        <v>8</v>
      </c>
      <c r="G6" s="90" t="s">
        <v>9</v>
      </c>
      <c r="H6" s="86" t="s">
        <v>10</v>
      </c>
      <c r="I6" s="86"/>
      <c r="J6" s="86"/>
      <c r="K6" s="86"/>
      <c r="L6" s="86"/>
      <c r="M6" s="93" t="s">
        <v>11</v>
      </c>
      <c r="N6" s="94"/>
      <c r="O6" s="94"/>
      <c r="P6" s="95"/>
      <c r="Q6" s="86" t="s">
        <v>12</v>
      </c>
      <c r="R6" s="86" t="s">
        <v>13</v>
      </c>
      <c r="S6" s="88" t="s">
        <v>14</v>
      </c>
    </row>
    <row r="7" spans="1:19" ht="51" customHeight="1" x14ac:dyDescent="0.25">
      <c r="A7" s="86"/>
      <c r="B7" s="87"/>
      <c r="C7" s="86"/>
      <c r="D7" s="86"/>
      <c r="E7" s="86"/>
      <c r="F7" s="90"/>
      <c r="G7" s="90"/>
      <c r="H7" s="67" t="s">
        <v>15</v>
      </c>
      <c r="I7" s="67" t="s">
        <v>16</v>
      </c>
      <c r="J7" s="67" t="s">
        <v>17</v>
      </c>
      <c r="K7" s="67" t="s">
        <v>18</v>
      </c>
      <c r="L7" s="67" t="s">
        <v>19</v>
      </c>
      <c r="M7" s="67" t="s">
        <v>20</v>
      </c>
      <c r="N7" s="67" t="s">
        <v>21</v>
      </c>
      <c r="O7" s="67" t="s">
        <v>22</v>
      </c>
      <c r="P7" s="67" t="s">
        <v>23</v>
      </c>
      <c r="Q7" s="96"/>
      <c r="R7" s="87"/>
      <c r="S7" s="88"/>
    </row>
    <row r="8" spans="1:19" x14ac:dyDescent="0.25">
      <c r="A8" s="67">
        <v>1</v>
      </c>
      <c r="B8" s="69">
        <v>2</v>
      </c>
      <c r="C8" s="67">
        <v>3</v>
      </c>
      <c r="D8" s="67">
        <v>4</v>
      </c>
      <c r="E8" s="67">
        <v>5</v>
      </c>
      <c r="F8" s="67">
        <v>6</v>
      </c>
      <c r="G8" s="67">
        <v>7</v>
      </c>
      <c r="H8" s="67">
        <v>8</v>
      </c>
      <c r="I8" s="67">
        <v>9</v>
      </c>
      <c r="J8" s="67">
        <v>10</v>
      </c>
      <c r="K8" s="67">
        <v>11</v>
      </c>
      <c r="L8" s="67">
        <v>12</v>
      </c>
      <c r="M8" s="67">
        <v>13</v>
      </c>
      <c r="N8" s="67">
        <v>14</v>
      </c>
      <c r="O8" s="67">
        <v>15</v>
      </c>
      <c r="P8" s="67">
        <v>16</v>
      </c>
      <c r="Q8" s="67">
        <v>17</v>
      </c>
      <c r="R8" s="69">
        <v>18</v>
      </c>
      <c r="S8" s="68">
        <v>19</v>
      </c>
    </row>
    <row r="9" spans="1:19" x14ac:dyDescent="0.25">
      <c r="A9" s="5" t="s">
        <v>24</v>
      </c>
      <c r="B9" s="6">
        <f>C9+D9</f>
        <v>311</v>
      </c>
      <c r="C9" s="7">
        <v>3</v>
      </c>
      <c r="D9" s="6">
        <f>E9+F9</f>
        <v>308</v>
      </c>
      <c r="E9" s="6">
        <f>G9+H9+M9</f>
        <v>308</v>
      </c>
      <c r="F9" s="7"/>
      <c r="G9" s="7"/>
      <c r="H9" s="6">
        <f>I9+J9+K9+L9</f>
        <v>307</v>
      </c>
      <c r="I9" s="7">
        <v>49</v>
      </c>
      <c r="J9" s="7">
        <v>110</v>
      </c>
      <c r="K9" s="7">
        <v>116</v>
      </c>
      <c r="L9" s="7">
        <v>32</v>
      </c>
      <c r="M9" s="6">
        <f>SUM(N9:P9)</f>
        <v>1</v>
      </c>
      <c r="N9" s="7"/>
      <c r="O9" s="7"/>
      <c r="P9" s="7">
        <v>1</v>
      </c>
      <c r="Q9" s="8">
        <f>(H9/D9)*100</f>
        <v>99.675324675324674</v>
      </c>
      <c r="R9" s="8">
        <f>((J9+I9)/D9)*100</f>
        <v>51.623376623376629</v>
      </c>
      <c r="S9" s="9"/>
    </row>
    <row r="10" spans="1:19" x14ac:dyDescent="0.25">
      <c r="A10" s="10" t="s">
        <v>25</v>
      </c>
      <c r="B10" s="6">
        <f>C10+D10</f>
        <v>275</v>
      </c>
      <c r="C10" s="7"/>
      <c r="D10" s="6">
        <f>E10+F10</f>
        <v>275</v>
      </c>
      <c r="E10" s="6">
        <f>G10+H10+M10</f>
        <v>274</v>
      </c>
      <c r="F10" s="7">
        <v>1</v>
      </c>
      <c r="G10" s="7"/>
      <c r="H10" s="6">
        <f t="shared" ref="H10:H29" si="0">SUM(I10:L10)</f>
        <v>268</v>
      </c>
      <c r="I10" s="7">
        <v>68</v>
      </c>
      <c r="J10" s="7">
        <v>82</v>
      </c>
      <c r="K10" s="7">
        <v>84</v>
      </c>
      <c r="L10" s="7">
        <v>34</v>
      </c>
      <c r="M10" s="6">
        <f t="shared" ref="M10:M30" si="1">SUM(N10:P10)</f>
        <v>6</v>
      </c>
      <c r="N10" s="7">
        <v>4</v>
      </c>
      <c r="O10" s="7">
        <v>2</v>
      </c>
      <c r="P10" s="7"/>
      <c r="Q10" s="8">
        <f>(H10/D10)*100</f>
        <v>97.454545454545453</v>
      </c>
      <c r="R10" s="8">
        <f>((J10+I10)/D10)*100</f>
        <v>54.54545454545454</v>
      </c>
      <c r="S10" s="11"/>
    </row>
    <row r="11" spans="1:19" x14ac:dyDescent="0.25">
      <c r="A11" s="10" t="s">
        <v>26</v>
      </c>
      <c r="B11" s="6">
        <f t="shared" ref="B11:B30" si="2">C11+D11</f>
        <v>154</v>
      </c>
      <c r="C11" s="7"/>
      <c r="D11" s="6">
        <f>E11+F11</f>
        <v>154</v>
      </c>
      <c r="E11" s="6">
        <f>G11+H11+M11</f>
        <v>153</v>
      </c>
      <c r="F11" s="7">
        <v>1</v>
      </c>
      <c r="G11" s="7"/>
      <c r="H11" s="6">
        <f>SUM(I11:L11)</f>
        <v>147</v>
      </c>
      <c r="I11" s="7">
        <v>26</v>
      </c>
      <c r="J11" s="7">
        <v>79</v>
      </c>
      <c r="K11" s="7">
        <v>39</v>
      </c>
      <c r="L11" s="7">
        <v>3</v>
      </c>
      <c r="M11" s="6">
        <f t="shared" si="1"/>
        <v>6</v>
      </c>
      <c r="N11" s="7">
        <v>3</v>
      </c>
      <c r="O11" s="7"/>
      <c r="P11" s="7">
        <v>3</v>
      </c>
      <c r="Q11" s="8">
        <f>(H11/D11)*100</f>
        <v>95.454545454545453</v>
      </c>
      <c r="R11" s="8">
        <f>((J11+I11)/D11)*100</f>
        <v>68.181818181818173</v>
      </c>
      <c r="S11" s="9"/>
    </row>
    <row r="12" spans="1:19" x14ac:dyDescent="0.25">
      <c r="A12" s="10" t="s">
        <v>49</v>
      </c>
      <c r="B12" s="6">
        <f t="shared" si="2"/>
        <v>413</v>
      </c>
      <c r="C12" s="7">
        <v>1</v>
      </c>
      <c r="D12" s="6">
        <f t="shared" ref="D12:D28" si="3">E12+F12</f>
        <v>412</v>
      </c>
      <c r="E12" s="6">
        <f t="shared" ref="E12:E28" si="4">G12+H12+M12</f>
        <v>412</v>
      </c>
      <c r="F12" s="7"/>
      <c r="G12" s="7"/>
      <c r="H12" s="6">
        <f t="shared" si="0"/>
        <v>313</v>
      </c>
      <c r="I12" s="7">
        <v>79</v>
      </c>
      <c r="J12" s="7">
        <v>81</v>
      </c>
      <c r="K12" s="7">
        <v>136</v>
      </c>
      <c r="L12" s="7">
        <v>17</v>
      </c>
      <c r="M12" s="6">
        <f t="shared" si="1"/>
        <v>99</v>
      </c>
      <c r="N12" s="7">
        <v>9</v>
      </c>
      <c r="O12" s="7">
        <v>4</v>
      </c>
      <c r="P12" s="7">
        <v>86</v>
      </c>
      <c r="Q12" s="8">
        <f t="shared" ref="Q12:Q31" si="5">(H12/D12)*100</f>
        <v>75.970873786407765</v>
      </c>
      <c r="R12" s="8">
        <f>((J12+I12)/D12)*100</f>
        <v>38.834951456310677</v>
      </c>
      <c r="S12" s="9"/>
    </row>
    <row r="13" spans="1:19" ht="21.75" x14ac:dyDescent="0.25">
      <c r="A13" s="10" t="s">
        <v>103</v>
      </c>
      <c r="B13" s="6">
        <f t="shared" si="2"/>
        <v>322</v>
      </c>
      <c r="C13" s="7"/>
      <c r="D13" s="6">
        <f t="shared" si="3"/>
        <v>322</v>
      </c>
      <c r="E13" s="6">
        <f t="shared" si="4"/>
        <v>320</v>
      </c>
      <c r="F13" s="7">
        <v>2</v>
      </c>
      <c r="G13" s="7"/>
      <c r="H13" s="6">
        <f t="shared" si="0"/>
        <v>319</v>
      </c>
      <c r="I13" s="7">
        <v>23</v>
      </c>
      <c r="J13" s="7">
        <v>97</v>
      </c>
      <c r="K13" s="7">
        <v>133</v>
      </c>
      <c r="L13" s="7">
        <v>66</v>
      </c>
      <c r="M13" s="6">
        <f t="shared" si="1"/>
        <v>1</v>
      </c>
      <c r="N13" s="7"/>
      <c r="O13" s="7"/>
      <c r="P13" s="7">
        <v>1</v>
      </c>
      <c r="Q13" s="8">
        <f>(H13/D13)*100</f>
        <v>99.068322981366464</v>
      </c>
      <c r="R13" s="8">
        <f t="shared" ref="R13:R31" si="6">((J13+I13)/D13)*100</f>
        <v>37.267080745341616</v>
      </c>
      <c r="S13" s="9"/>
    </row>
    <row r="14" spans="1:19" x14ac:dyDescent="0.25">
      <c r="A14" s="10" t="s">
        <v>27</v>
      </c>
      <c r="B14" s="6">
        <f t="shared" si="2"/>
        <v>421</v>
      </c>
      <c r="C14" s="7"/>
      <c r="D14" s="6">
        <f t="shared" si="3"/>
        <v>421</v>
      </c>
      <c r="E14" s="6">
        <f t="shared" si="4"/>
        <v>421</v>
      </c>
      <c r="F14" s="7"/>
      <c r="G14" s="7"/>
      <c r="H14" s="6">
        <f t="shared" si="0"/>
        <v>304</v>
      </c>
      <c r="I14" s="7">
        <v>38</v>
      </c>
      <c r="J14" s="7">
        <v>106</v>
      </c>
      <c r="K14" s="7">
        <v>114</v>
      </c>
      <c r="L14" s="7">
        <v>46</v>
      </c>
      <c r="M14" s="6">
        <f t="shared" si="1"/>
        <v>117</v>
      </c>
      <c r="N14" s="7">
        <v>49</v>
      </c>
      <c r="O14" s="7">
        <v>32</v>
      </c>
      <c r="P14" s="7">
        <v>36</v>
      </c>
      <c r="Q14" s="8">
        <f t="shared" si="5"/>
        <v>72.209026128266032</v>
      </c>
      <c r="R14" s="8">
        <f t="shared" si="6"/>
        <v>34.204275534441805</v>
      </c>
      <c r="S14" s="9"/>
    </row>
    <row r="15" spans="1:19" x14ac:dyDescent="0.25">
      <c r="A15" s="10" t="s">
        <v>48</v>
      </c>
      <c r="B15" s="6">
        <f t="shared" si="2"/>
        <v>343</v>
      </c>
      <c r="C15" s="7">
        <v>1</v>
      </c>
      <c r="D15" s="6">
        <f t="shared" si="3"/>
        <v>342</v>
      </c>
      <c r="E15" s="6">
        <f t="shared" si="4"/>
        <v>340</v>
      </c>
      <c r="F15" s="7">
        <v>2</v>
      </c>
      <c r="G15" s="7"/>
      <c r="H15" s="6">
        <f t="shared" si="0"/>
        <v>299</v>
      </c>
      <c r="I15" s="7">
        <v>25</v>
      </c>
      <c r="J15" s="7">
        <v>122</v>
      </c>
      <c r="K15" s="7">
        <v>113</v>
      </c>
      <c r="L15" s="7">
        <v>39</v>
      </c>
      <c r="M15" s="6">
        <f t="shared" si="1"/>
        <v>41</v>
      </c>
      <c r="N15" s="7">
        <v>23</v>
      </c>
      <c r="O15" s="7">
        <v>8</v>
      </c>
      <c r="P15" s="7">
        <v>10</v>
      </c>
      <c r="Q15" s="8">
        <f t="shared" si="5"/>
        <v>87.42690058479532</v>
      </c>
      <c r="R15" s="8">
        <f t="shared" si="6"/>
        <v>42.982456140350877</v>
      </c>
      <c r="S15" s="9"/>
    </row>
    <row r="16" spans="1:19" x14ac:dyDescent="0.25">
      <c r="A16" s="10" t="s">
        <v>28</v>
      </c>
      <c r="B16" s="6">
        <f t="shared" si="2"/>
        <v>337</v>
      </c>
      <c r="C16" s="7"/>
      <c r="D16" s="6">
        <f t="shared" si="3"/>
        <v>337</v>
      </c>
      <c r="E16" s="6">
        <f t="shared" si="4"/>
        <v>337</v>
      </c>
      <c r="F16" s="7"/>
      <c r="G16" s="7"/>
      <c r="H16" s="6">
        <f t="shared" si="0"/>
        <v>329</v>
      </c>
      <c r="I16" s="7">
        <v>23</v>
      </c>
      <c r="J16" s="7">
        <v>78</v>
      </c>
      <c r="K16" s="7">
        <v>117</v>
      </c>
      <c r="L16" s="7">
        <v>111</v>
      </c>
      <c r="M16" s="6">
        <f t="shared" si="1"/>
        <v>8</v>
      </c>
      <c r="N16" s="7"/>
      <c r="O16" s="7"/>
      <c r="P16" s="7">
        <v>8</v>
      </c>
      <c r="Q16" s="8">
        <f>(H16/D16)*100</f>
        <v>97.626112759643917</v>
      </c>
      <c r="R16" s="8">
        <f>((J16+I16)/D16)*100</f>
        <v>29.970326409495552</v>
      </c>
      <c r="S16" s="9"/>
    </row>
    <row r="17" spans="1:19" x14ac:dyDescent="0.25">
      <c r="A17" s="10" t="s">
        <v>29</v>
      </c>
      <c r="B17" s="6">
        <f t="shared" si="2"/>
        <v>227</v>
      </c>
      <c r="C17" s="7">
        <v>1</v>
      </c>
      <c r="D17" s="6">
        <f t="shared" si="3"/>
        <v>226</v>
      </c>
      <c r="E17" s="6">
        <f t="shared" si="4"/>
        <v>226</v>
      </c>
      <c r="F17" s="7"/>
      <c r="G17" s="7"/>
      <c r="H17" s="6">
        <f t="shared" si="0"/>
        <v>220</v>
      </c>
      <c r="I17" s="7">
        <v>40</v>
      </c>
      <c r="J17" s="7">
        <v>56</v>
      </c>
      <c r="K17" s="7">
        <v>89</v>
      </c>
      <c r="L17" s="7">
        <v>35</v>
      </c>
      <c r="M17" s="6">
        <f t="shared" si="1"/>
        <v>6</v>
      </c>
      <c r="N17" s="7">
        <v>4</v>
      </c>
      <c r="O17" s="7"/>
      <c r="P17" s="7">
        <v>2</v>
      </c>
      <c r="Q17" s="8">
        <f t="shared" si="5"/>
        <v>97.345132743362825</v>
      </c>
      <c r="R17" s="8">
        <f t="shared" si="6"/>
        <v>42.477876106194692</v>
      </c>
      <c r="S17" s="9"/>
    </row>
    <row r="18" spans="1:19" x14ac:dyDescent="0.25">
      <c r="A18" s="10" t="s">
        <v>30</v>
      </c>
      <c r="B18" s="6">
        <f t="shared" si="2"/>
        <v>291</v>
      </c>
      <c r="C18" s="7">
        <v>1</v>
      </c>
      <c r="D18" s="6">
        <f t="shared" si="3"/>
        <v>290</v>
      </c>
      <c r="E18" s="6">
        <f t="shared" si="4"/>
        <v>286</v>
      </c>
      <c r="F18" s="7">
        <v>4</v>
      </c>
      <c r="G18" s="7"/>
      <c r="H18" s="6">
        <f t="shared" si="0"/>
        <v>285</v>
      </c>
      <c r="I18" s="7">
        <v>49</v>
      </c>
      <c r="J18" s="7">
        <v>112</v>
      </c>
      <c r="K18" s="7">
        <v>66</v>
      </c>
      <c r="L18" s="7">
        <v>58</v>
      </c>
      <c r="M18" s="6">
        <f t="shared" si="1"/>
        <v>1</v>
      </c>
      <c r="N18" s="7"/>
      <c r="O18" s="7"/>
      <c r="P18" s="7">
        <v>1</v>
      </c>
      <c r="Q18" s="8">
        <f t="shared" si="5"/>
        <v>98.275862068965509</v>
      </c>
      <c r="R18" s="8">
        <f t="shared" si="6"/>
        <v>55.517241379310342</v>
      </c>
      <c r="S18" s="9"/>
    </row>
    <row r="19" spans="1:19" x14ac:dyDescent="0.25">
      <c r="A19" s="10" t="s">
        <v>31</v>
      </c>
      <c r="B19" s="6">
        <f t="shared" si="2"/>
        <v>1315</v>
      </c>
      <c r="C19" s="7">
        <v>6</v>
      </c>
      <c r="D19" s="6">
        <f t="shared" si="3"/>
        <v>1309</v>
      </c>
      <c r="E19" s="6">
        <f t="shared" si="4"/>
        <v>1276</v>
      </c>
      <c r="F19" s="7">
        <v>33</v>
      </c>
      <c r="G19" s="7"/>
      <c r="H19" s="6">
        <f t="shared" si="0"/>
        <v>1267</v>
      </c>
      <c r="I19" s="7">
        <v>189</v>
      </c>
      <c r="J19" s="7">
        <v>486</v>
      </c>
      <c r="K19" s="7">
        <v>320</v>
      </c>
      <c r="L19" s="7">
        <v>272</v>
      </c>
      <c r="M19" s="6">
        <f t="shared" si="1"/>
        <v>9</v>
      </c>
      <c r="N19" s="7">
        <v>7</v>
      </c>
      <c r="O19" s="7">
        <v>2</v>
      </c>
      <c r="P19" s="7"/>
      <c r="Q19" s="8">
        <f t="shared" si="5"/>
        <v>96.791443850267385</v>
      </c>
      <c r="R19" s="8">
        <f t="shared" si="6"/>
        <v>51.566080977845687</v>
      </c>
      <c r="S19" s="66"/>
    </row>
    <row r="20" spans="1:19" x14ac:dyDescent="0.25">
      <c r="A20" s="10" t="s">
        <v>102</v>
      </c>
      <c r="B20" s="6">
        <f t="shared" si="2"/>
        <v>567</v>
      </c>
      <c r="C20" s="7"/>
      <c r="D20" s="6">
        <f t="shared" ref="D20" si="7">E20+F20</f>
        <v>567</v>
      </c>
      <c r="E20" s="6">
        <f t="shared" ref="E20" si="8">G20+H20+M20</f>
        <v>567</v>
      </c>
      <c r="F20" s="7"/>
      <c r="G20" s="7">
        <v>8</v>
      </c>
      <c r="H20" s="6">
        <f t="shared" si="0"/>
        <v>538</v>
      </c>
      <c r="I20" s="7">
        <v>24</v>
      </c>
      <c r="J20" s="7">
        <v>164</v>
      </c>
      <c r="K20" s="7">
        <v>268</v>
      </c>
      <c r="L20" s="7">
        <v>82</v>
      </c>
      <c r="M20" s="6">
        <f t="shared" si="1"/>
        <v>21</v>
      </c>
      <c r="N20" s="7">
        <v>17</v>
      </c>
      <c r="O20" s="7">
        <v>4</v>
      </c>
      <c r="P20" s="7"/>
      <c r="Q20" s="8">
        <f t="shared" ref="Q20" si="9">(H20/D20)*100</f>
        <v>94.885361552028215</v>
      </c>
      <c r="R20" s="8">
        <f t="shared" ref="R20" si="10">((J20+I20)/D20)*100</f>
        <v>33.156966490299823</v>
      </c>
      <c r="S20" s="66"/>
    </row>
    <row r="21" spans="1:19" x14ac:dyDescent="0.25">
      <c r="A21" s="10" t="s">
        <v>32</v>
      </c>
      <c r="B21" s="6">
        <f t="shared" si="2"/>
        <v>253</v>
      </c>
      <c r="C21" s="7">
        <v>1</v>
      </c>
      <c r="D21" s="6">
        <f t="shared" si="3"/>
        <v>252</v>
      </c>
      <c r="E21" s="6">
        <f t="shared" si="4"/>
        <v>252</v>
      </c>
      <c r="F21" s="7"/>
      <c r="G21" s="7"/>
      <c r="H21" s="6">
        <f t="shared" si="0"/>
        <v>252</v>
      </c>
      <c r="I21" s="7">
        <v>34</v>
      </c>
      <c r="J21" s="7">
        <v>64</v>
      </c>
      <c r="K21" s="7">
        <v>113</v>
      </c>
      <c r="L21" s="7">
        <v>41</v>
      </c>
      <c r="M21" s="6">
        <f t="shared" si="1"/>
        <v>0</v>
      </c>
      <c r="N21" s="7"/>
      <c r="O21" s="7"/>
      <c r="P21" s="7"/>
      <c r="Q21" s="8">
        <f t="shared" si="5"/>
        <v>100</v>
      </c>
      <c r="R21" s="8">
        <f t="shared" si="6"/>
        <v>38.888888888888893</v>
      </c>
      <c r="S21" s="9"/>
    </row>
    <row r="22" spans="1:19" ht="21.75" x14ac:dyDescent="0.25">
      <c r="A22" s="10" t="s">
        <v>50</v>
      </c>
      <c r="B22" s="6">
        <f t="shared" si="2"/>
        <v>307</v>
      </c>
      <c r="C22" s="7">
        <v>1</v>
      </c>
      <c r="D22" s="6">
        <f t="shared" si="3"/>
        <v>306</v>
      </c>
      <c r="E22" s="6">
        <f t="shared" si="4"/>
        <v>290</v>
      </c>
      <c r="F22" s="7">
        <v>16</v>
      </c>
      <c r="G22" s="7"/>
      <c r="H22" s="6">
        <f t="shared" si="0"/>
        <v>270</v>
      </c>
      <c r="I22" s="7">
        <v>34</v>
      </c>
      <c r="J22" s="7">
        <v>117</v>
      </c>
      <c r="K22" s="7">
        <v>97</v>
      </c>
      <c r="L22" s="7">
        <v>22</v>
      </c>
      <c r="M22" s="6">
        <f t="shared" si="1"/>
        <v>20</v>
      </c>
      <c r="N22" s="7">
        <v>12</v>
      </c>
      <c r="O22" s="7">
        <v>5</v>
      </c>
      <c r="P22" s="7">
        <v>3</v>
      </c>
      <c r="Q22" s="8">
        <f t="shared" si="5"/>
        <v>88.235294117647058</v>
      </c>
      <c r="R22" s="8">
        <f t="shared" si="6"/>
        <v>49.346405228758172</v>
      </c>
      <c r="S22" s="9"/>
    </row>
    <row r="23" spans="1:19" x14ac:dyDescent="0.25">
      <c r="A23" s="10" t="s">
        <v>33</v>
      </c>
      <c r="B23" s="6">
        <f t="shared" si="2"/>
        <v>445</v>
      </c>
      <c r="C23" s="7"/>
      <c r="D23" s="6">
        <f t="shared" si="3"/>
        <v>445</v>
      </c>
      <c r="E23" s="6">
        <f t="shared" si="4"/>
        <v>445</v>
      </c>
      <c r="F23" s="7"/>
      <c r="G23" s="7"/>
      <c r="H23" s="6">
        <f t="shared" si="0"/>
        <v>350</v>
      </c>
      <c r="I23" s="7">
        <v>15</v>
      </c>
      <c r="J23" s="7">
        <v>26</v>
      </c>
      <c r="K23" s="7">
        <v>298</v>
      </c>
      <c r="L23" s="7">
        <v>11</v>
      </c>
      <c r="M23" s="6">
        <f t="shared" si="1"/>
        <v>95</v>
      </c>
      <c r="N23" s="7">
        <v>52</v>
      </c>
      <c r="O23" s="7">
        <v>26</v>
      </c>
      <c r="P23" s="7">
        <v>17</v>
      </c>
      <c r="Q23" s="8">
        <f t="shared" si="5"/>
        <v>78.651685393258433</v>
      </c>
      <c r="R23" s="8">
        <f t="shared" si="6"/>
        <v>9.213483146067416</v>
      </c>
      <c r="S23" s="66"/>
    </row>
    <row r="24" spans="1:19" x14ac:dyDescent="0.25">
      <c r="A24" s="10" t="s">
        <v>34</v>
      </c>
      <c r="B24" s="6">
        <f t="shared" si="2"/>
        <v>410</v>
      </c>
      <c r="C24" s="7">
        <v>1</v>
      </c>
      <c r="D24" s="6">
        <f t="shared" si="3"/>
        <v>409</v>
      </c>
      <c r="E24" s="6">
        <f t="shared" si="4"/>
        <v>409</v>
      </c>
      <c r="F24" s="7"/>
      <c r="G24" s="7"/>
      <c r="H24" s="6">
        <f t="shared" si="0"/>
        <v>405</v>
      </c>
      <c r="I24" s="7">
        <v>78</v>
      </c>
      <c r="J24" s="7">
        <v>112</v>
      </c>
      <c r="K24" s="7">
        <v>145</v>
      </c>
      <c r="L24" s="7">
        <v>70</v>
      </c>
      <c r="M24" s="6">
        <f t="shared" si="1"/>
        <v>4</v>
      </c>
      <c r="N24" s="7"/>
      <c r="O24" s="7"/>
      <c r="P24" s="7">
        <v>4</v>
      </c>
      <c r="Q24" s="8">
        <f t="shared" si="5"/>
        <v>99.022004889975548</v>
      </c>
      <c r="R24" s="8">
        <f t="shared" si="6"/>
        <v>46.454767726161364</v>
      </c>
      <c r="S24" s="9"/>
    </row>
    <row r="25" spans="1:19" ht="21.75" x14ac:dyDescent="0.25">
      <c r="A25" s="10" t="s">
        <v>35</v>
      </c>
      <c r="B25" s="6">
        <f t="shared" si="2"/>
        <v>239</v>
      </c>
      <c r="C25" s="7">
        <v>1</v>
      </c>
      <c r="D25" s="6">
        <f t="shared" si="3"/>
        <v>238</v>
      </c>
      <c r="E25" s="6">
        <f t="shared" si="4"/>
        <v>238</v>
      </c>
      <c r="F25" s="7"/>
      <c r="G25" s="7"/>
      <c r="H25" s="6">
        <f t="shared" si="0"/>
        <v>160</v>
      </c>
      <c r="I25" s="7">
        <v>28</v>
      </c>
      <c r="J25" s="7">
        <v>45</v>
      </c>
      <c r="K25" s="7">
        <v>74</v>
      </c>
      <c r="L25" s="7">
        <v>13</v>
      </c>
      <c r="M25" s="6">
        <f t="shared" si="1"/>
        <v>78</v>
      </c>
      <c r="N25" s="7">
        <v>38</v>
      </c>
      <c r="O25" s="7">
        <v>19</v>
      </c>
      <c r="P25" s="7">
        <v>21</v>
      </c>
      <c r="Q25" s="8">
        <f t="shared" si="5"/>
        <v>67.226890756302524</v>
      </c>
      <c r="R25" s="8">
        <f t="shared" si="6"/>
        <v>30.672268907563026</v>
      </c>
      <c r="S25" s="9"/>
    </row>
    <row r="26" spans="1:19" x14ac:dyDescent="0.25">
      <c r="A26" s="10" t="s">
        <v>36</v>
      </c>
      <c r="B26" s="6">
        <f t="shared" si="2"/>
        <v>474</v>
      </c>
      <c r="C26" s="7">
        <v>1</v>
      </c>
      <c r="D26" s="6">
        <f t="shared" si="3"/>
        <v>473</v>
      </c>
      <c r="E26" s="6">
        <f t="shared" si="4"/>
        <v>473</v>
      </c>
      <c r="F26" s="7"/>
      <c r="G26" s="7">
        <v>40</v>
      </c>
      <c r="H26" s="6">
        <f t="shared" si="0"/>
        <v>408</v>
      </c>
      <c r="I26" s="7">
        <v>110</v>
      </c>
      <c r="J26" s="7">
        <v>164</v>
      </c>
      <c r="K26" s="7">
        <v>105</v>
      </c>
      <c r="L26" s="7">
        <v>29</v>
      </c>
      <c r="M26" s="6">
        <f t="shared" si="1"/>
        <v>25</v>
      </c>
      <c r="N26" s="7">
        <v>15</v>
      </c>
      <c r="O26" s="7">
        <v>10</v>
      </c>
      <c r="P26" s="7"/>
      <c r="Q26" s="8">
        <f t="shared" si="5"/>
        <v>86.257928118393238</v>
      </c>
      <c r="R26" s="8">
        <f t="shared" si="6"/>
        <v>57.928118393234676</v>
      </c>
      <c r="S26" s="9"/>
    </row>
    <row r="27" spans="1:19" x14ac:dyDescent="0.25">
      <c r="A27" s="10" t="s">
        <v>37</v>
      </c>
      <c r="B27" s="6">
        <f t="shared" si="2"/>
        <v>400</v>
      </c>
      <c r="C27" s="7"/>
      <c r="D27" s="6">
        <f t="shared" si="3"/>
        <v>400</v>
      </c>
      <c r="E27" s="6">
        <f t="shared" si="4"/>
        <v>400</v>
      </c>
      <c r="F27" s="7"/>
      <c r="G27" s="7"/>
      <c r="H27" s="6">
        <f t="shared" si="0"/>
        <v>342</v>
      </c>
      <c r="I27" s="7">
        <v>24</v>
      </c>
      <c r="J27" s="7">
        <v>129</v>
      </c>
      <c r="K27" s="7">
        <v>132</v>
      </c>
      <c r="L27" s="7">
        <v>57</v>
      </c>
      <c r="M27" s="6">
        <f t="shared" si="1"/>
        <v>58</v>
      </c>
      <c r="N27" s="7">
        <v>19</v>
      </c>
      <c r="O27" s="7">
        <v>27</v>
      </c>
      <c r="P27" s="7">
        <v>12</v>
      </c>
      <c r="Q27" s="8">
        <f t="shared" si="5"/>
        <v>85.5</v>
      </c>
      <c r="R27" s="8">
        <f t="shared" si="6"/>
        <v>38.25</v>
      </c>
      <c r="S27" s="9"/>
    </row>
    <row r="28" spans="1:19" x14ac:dyDescent="0.25">
      <c r="A28" s="10" t="s">
        <v>38</v>
      </c>
      <c r="B28" s="6">
        <f t="shared" si="2"/>
        <v>221</v>
      </c>
      <c r="C28" s="7">
        <v>3</v>
      </c>
      <c r="D28" s="6">
        <f t="shared" si="3"/>
        <v>218</v>
      </c>
      <c r="E28" s="6">
        <f t="shared" si="4"/>
        <v>213</v>
      </c>
      <c r="F28" s="7">
        <v>5</v>
      </c>
      <c r="G28" s="7"/>
      <c r="H28" s="6">
        <f t="shared" si="0"/>
        <v>208</v>
      </c>
      <c r="I28" s="7">
        <v>20</v>
      </c>
      <c r="J28" s="7">
        <v>76</v>
      </c>
      <c r="K28" s="7">
        <v>81</v>
      </c>
      <c r="L28" s="7">
        <v>31</v>
      </c>
      <c r="M28" s="6">
        <f t="shared" si="1"/>
        <v>5</v>
      </c>
      <c r="N28" s="7">
        <v>3</v>
      </c>
      <c r="O28" s="7">
        <v>2</v>
      </c>
      <c r="P28" s="7"/>
      <c r="Q28" s="8">
        <f t="shared" si="5"/>
        <v>95.412844036697251</v>
      </c>
      <c r="R28" s="8">
        <f t="shared" si="6"/>
        <v>44.036697247706428</v>
      </c>
      <c r="S28" s="9"/>
    </row>
    <row r="29" spans="1:19" x14ac:dyDescent="0.25">
      <c r="A29" s="10" t="s">
        <v>39</v>
      </c>
      <c r="B29" s="6">
        <f t="shared" si="2"/>
        <v>710</v>
      </c>
      <c r="C29" s="7">
        <v>2</v>
      </c>
      <c r="D29" s="6">
        <f>E29+F29</f>
        <v>708</v>
      </c>
      <c r="E29" s="6">
        <f>G29+H29+M29</f>
        <v>706</v>
      </c>
      <c r="F29" s="7">
        <v>2</v>
      </c>
      <c r="G29" s="7">
        <v>3</v>
      </c>
      <c r="H29" s="6">
        <f t="shared" si="0"/>
        <v>603</v>
      </c>
      <c r="I29" s="7">
        <v>92</v>
      </c>
      <c r="J29" s="7">
        <v>162</v>
      </c>
      <c r="K29" s="7">
        <v>254</v>
      </c>
      <c r="L29" s="7">
        <v>95</v>
      </c>
      <c r="M29" s="6">
        <f t="shared" si="1"/>
        <v>100</v>
      </c>
      <c r="N29" s="7">
        <v>59</v>
      </c>
      <c r="O29" s="7">
        <v>26</v>
      </c>
      <c r="P29" s="7">
        <v>15</v>
      </c>
      <c r="Q29" s="8">
        <f t="shared" si="5"/>
        <v>85.169491525423723</v>
      </c>
      <c r="R29" s="8">
        <f t="shared" si="6"/>
        <v>35.875706214689266</v>
      </c>
      <c r="S29" s="9"/>
    </row>
    <row r="30" spans="1:19" x14ac:dyDescent="0.25">
      <c r="A30" s="10" t="s">
        <v>69</v>
      </c>
      <c r="B30" s="6">
        <f t="shared" si="2"/>
        <v>77</v>
      </c>
      <c r="C30" s="7"/>
      <c r="D30" s="6">
        <f t="shared" ref="D30" si="11">E30+F30</f>
        <v>77</v>
      </c>
      <c r="E30" s="6">
        <f t="shared" ref="E30" si="12">G30+H30+M30</f>
        <v>75</v>
      </c>
      <c r="F30" s="7">
        <v>2</v>
      </c>
      <c r="G30" s="7"/>
      <c r="H30" s="6">
        <f t="shared" ref="H30" si="13">SUM(I30:L30)</f>
        <v>74</v>
      </c>
      <c r="I30" s="7">
        <v>11</v>
      </c>
      <c r="J30" s="7">
        <v>49</v>
      </c>
      <c r="K30" s="7">
        <v>14</v>
      </c>
      <c r="L30" s="7"/>
      <c r="M30" s="6">
        <f t="shared" si="1"/>
        <v>1</v>
      </c>
      <c r="N30" s="7"/>
      <c r="O30" s="7"/>
      <c r="P30" s="7">
        <v>1</v>
      </c>
      <c r="Q30" s="8">
        <f t="shared" si="5"/>
        <v>96.103896103896105</v>
      </c>
      <c r="R30" s="8">
        <f t="shared" si="6"/>
        <v>77.922077922077932</v>
      </c>
      <c r="S30" s="9"/>
    </row>
    <row r="31" spans="1:19" x14ac:dyDescent="0.25">
      <c r="A31" s="12" t="s">
        <v>40</v>
      </c>
      <c r="B31" s="13">
        <f>C31+D31</f>
        <v>8512</v>
      </c>
      <c r="C31" s="14">
        <f>SUM(C9:C30)</f>
        <v>23</v>
      </c>
      <c r="D31" s="14">
        <f>E31+F31</f>
        <v>8489</v>
      </c>
      <c r="E31" s="14">
        <f>G31+H31+M31</f>
        <v>8421</v>
      </c>
      <c r="F31" s="14">
        <f>SUM(F9:F30)</f>
        <v>68</v>
      </c>
      <c r="G31" s="14">
        <f>SUM(G9:G30)</f>
        <v>51</v>
      </c>
      <c r="H31" s="14">
        <f>I31+J31+K31+L31</f>
        <v>7668</v>
      </c>
      <c r="I31" s="14">
        <f>SUM(I9:I30)</f>
        <v>1079</v>
      </c>
      <c r="J31" s="14">
        <f>SUM(J9:J30)</f>
        <v>2517</v>
      </c>
      <c r="K31" s="14">
        <f>SUM(K9:K30)</f>
        <v>2908</v>
      </c>
      <c r="L31" s="14">
        <f>SUM(L9:L30)</f>
        <v>1164</v>
      </c>
      <c r="M31" s="14">
        <f>N31+O31+P31</f>
        <v>702</v>
      </c>
      <c r="N31" s="14">
        <f>SUM(N9:N30)</f>
        <v>314</v>
      </c>
      <c r="O31" s="14">
        <f>SUM(O9:O30)</f>
        <v>167</v>
      </c>
      <c r="P31" s="14">
        <f>SUM(P9:P30)</f>
        <v>221</v>
      </c>
      <c r="Q31" s="15">
        <f t="shared" si="5"/>
        <v>90.328660619625396</v>
      </c>
      <c r="R31" s="15">
        <f t="shared" si="6"/>
        <v>42.360702085051244</v>
      </c>
      <c r="S31" s="11"/>
    </row>
    <row r="32" spans="1:19" x14ac:dyDescent="0.25">
      <c r="A32" s="16" t="s">
        <v>41</v>
      </c>
      <c r="B32" s="17"/>
      <c r="C32" s="17"/>
      <c r="D32" s="18">
        <f>(D31/B31)*100</f>
        <v>99.729793233082702</v>
      </c>
      <c r="E32" s="18">
        <f>(E31/D31)*100</f>
        <v>99.198963364353858</v>
      </c>
      <c r="F32" s="18">
        <f>(F31/D31)*100</f>
        <v>0.80103663564613026</v>
      </c>
      <c r="G32" s="18">
        <f>(G31/D31)*100</f>
        <v>0.60077747673459769</v>
      </c>
      <c r="H32" s="18">
        <f>(H31/D31)*100</f>
        <v>90.328660619625396</v>
      </c>
      <c r="I32" s="18">
        <f>(I31/D31)*100</f>
        <v>12.710566615620214</v>
      </c>
      <c r="J32" s="18">
        <f>(J31/D31)*100</f>
        <v>29.650135469431028</v>
      </c>
      <c r="K32" s="18">
        <f>K31/D31*100</f>
        <v>34.256096124396279</v>
      </c>
      <c r="L32" s="18">
        <f>L31/D31*100</f>
        <v>13.711862410177877</v>
      </c>
      <c r="M32" s="18">
        <f>(M31/D31)*100</f>
        <v>8.269525267993874</v>
      </c>
      <c r="N32" s="18">
        <f>(N31/D31)*100</f>
        <v>3.6989044646012483</v>
      </c>
      <c r="O32" s="18">
        <f>(O31/D31)*100</f>
        <v>1.9672517375427023</v>
      </c>
      <c r="P32" s="18">
        <f>(P31/D31)*100</f>
        <v>2.6033690658499236</v>
      </c>
      <c r="Q32" s="19"/>
      <c r="R32" s="19"/>
      <c r="S32" s="9"/>
    </row>
    <row r="33" spans="1:19" x14ac:dyDescent="0.25">
      <c r="A33" s="85" t="s">
        <v>98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</row>
    <row r="34" spans="1:19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x14ac:dyDescent="0.25">
      <c r="A38" s="101" t="s">
        <v>0</v>
      </c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</row>
    <row r="39" spans="1:19" x14ac:dyDescent="0.25">
      <c r="A39" s="101" t="s">
        <v>68</v>
      </c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</row>
    <row r="40" spans="1:19" x14ac:dyDescent="0.25">
      <c r="A40" s="89" t="s">
        <v>90</v>
      </c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</row>
    <row r="41" spans="1:19" x14ac:dyDescent="0.25">
      <c r="A41" s="1"/>
      <c r="B41" s="2"/>
      <c r="C41" s="3"/>
      <c r="D41" s="3"/>
      <c r="E41" s="85" t="s">
        <v>76</v>
      </c>
      <c r="F41" s="85"/>
      <c r="G41" s="85"/>
      <c r="H41" s="85"/>
      <c r="I41" s="85"/>
      <c r="J41" s="85"/>
      <c r="K41" s="85"/>
      <c r="L41" s="85"/>
      <c r="M41" s="2"/>
      <c r="N41" s="2"/>
      <c r="O41" s="2"/>
      <c r="P41" s="2"/>
      <c r="Q41" s="2"/>
      <c r="R41" s="2"/>
      <c r="S41" s="2"/>
    </row>
    <row r="42" spans="1:19" x14ac:dyDescent="0.25">
      <c r="A42" s="2"/>
      <c r="B42" s="2"/>
      <c r="C42" s="97" t="s">
        <v>42</v>
      </c>
      <c r="D42" s="97"/>
      <c r="E42" s="3"/>
      <c r="F42" s="20"/>
      <c r="G42" s="20"/>
      <c r="H42" s="20"/>
      <c r="I42" s="20"/>
      <c r="J42" s="20"/>
      <c r="K42" s="20"/>
      <c r="L42" s="20"/>
      <c r="M42" s="20"/>
      <c r="N42" s="20"/>
      <c r="O42" s="97" t="s">
        <v>53</v>
      </c>
      <c r="P42" s="85"/>
      <c r="Q42" s="85"/>
      <c r="R42" s="85"/>
      <c r="S42" s="85"/>
    </row>
    <row r="43" spans="1:19" x14ac:dyDescent="0.25">
      <c r="A43" s="86" t="s">
        <v>3</v>
      </c>
      <c r="B43" s="86" t="s">
        <v>4</v>
      </c>
      <c r="C43" s="86" t="s">
        <v>5</v>
      </c>
      <c r="D43" s="86" t="s">
        <v>6</v>
      </c>
      <c r="E43" s="86" t="s">
        <v>7</v>
      </c>
      <c r="F43" s="90" t="s">
        <v>8</v>
      </c>
      <c r="G43" s="91" t="s">
        <v>9</v>
      </c>
      <c r="H43" s="86" t="s">
        <v>10</v>
      </c>
      <c r="I43" s="86"/>
      <c r="J43" s="86"/>
      <c r="K43" s="86"/>
      <c r="L43" s="86"/>
      <c r="M43" s="93" t="s">
        <v>11</v>
      </c>
      <c r="N43" s="94"/>
      <c r="O43" s="94"/>
      <c r="P43" s="95"/>
      <c r="Q43" s="86" t="s">
        <v>12</v>
      </c>
      <c r="R43" s="86" t="s">
        <v>43</v>
      </c>
      <c r="S43" s="88" t="s">
        <v>14</v>
      </c>
    </row>
    <row r="44" spans="1:19" ht="52.5" x14ac:dyDescent="0.25">
      <c r="A44" s="86"/>
      <c r="B44" s="87"/>
      <c r="C44" s="86"/>
      <c r="D44" s="86"/>
      <c r="E44" s="86"/>
      <c r="F44" s="90"/>
      <c r="G44" s="92"/>
      <c r="H44" s="4" t="s">
        <v>15</v>
      </c>
      <c r="I44" s="4" t="s">
        <v>16</v>
      </c>
      <c r="J44" s="4" t="s">
        <v>17</v>
      </c>
      <c r="K44" s="4" t="s">
        <v>18</v>
      </c>
      <c r="L44" s="4" t="s">
        <v>19</v>
      </c>
      <c r="M44" s="4" t="s">
        <v>20</v>
      </c>
      <c r="N44" s="4" t="s">
        <v>21</v>
      </c>
      <c r="O44" s="4" t="s">
        <v>22</v>
      </c>
      <c r="P44" s="4" t="s">
        <v>23</v>
      </c>
      <c r="Q44" s="96"/>
      <c r="R44" s="87"/>
      <c r="S44" s="88"/>
    </row>
    <row r="45" spans="1:19" x14ac:dyDescent="0.25">
      <c r="A45" s="21">
        <v>1</v>
      </c>
      <c r="B45" s="22">
        <v>2</v>
      </c>
      <c r="C45" s="21">
        <v>3</v>
      </c>
      <c r="D45" s="21">
        <v>4</v>
      </c>
      <c r="E45" s="21">
        <v>5</v>
      </c>
      <c r="F45" s="21">
        <v>6</v>
      </c>
      <c r="G45" s="21">
        <v>7</v>
      </c>
      <c r="H45" s="21">
        <v>8</v>
      </c>
      <c r="I45" s="21">
        <v>9</v>
      </c>
      <c r="J45" s="21">
        <v>10</v>
      </c>
      <c r="K45" s="21">
        <v>11</v>
      </c>
      <c r="L45" s="21">
        <v>12</v>
      </c>
      <c r="M45" s="21">
        <v>13</v>
      </c>
      <c r="N45" s="21">
        <v>14</v>
      </c>
      <c r="O45" s="21">
        <v>15</v>
      </c>
      <c r="P45" s="21">
        <v>16</v>
      </c>
      <c r="Q45" s="21">
        <v>17</v>
      </c>
      <c r="R45" s="22">
        <v>18</v>
      </c>
      <c r="S45" s="23">
        <v>19</v>
      </c>
    </row>
    <row r="46" spans="1:19" x14ac:dyDescent="0.25">
      <c r="A46" s="5" t="s">
        <v>24</v>
      </c>
      <c r="B46" s="24">
        <f>C46+D46</f>
        <v>57</v>
      </c>
      <c r="C46" s="25">
        <v>1</v>
      </c>
      <c r="D46" s="24">
        <f>E46+F46</f>
        <v>56</v>
      </c>
      <c r="E46" s="24">
        <f>G46+H46+M46</f>
        <v>56</v>
      </c>
      <c r="F46" s="26"/>
      <c r="G46" s="26"/>
      <c r="H46" s="24">
        <f>SUM(I46:L46)</f>
        <v>56</v>
      </c>
      <c r="I46" s="26">
        <v>1</v>
      </c>
      <c r="J46" s="26">
        <v>17</v>
      </c>
      <c r="K46" s="26">
        <v>28</v>
      </c>
      <c r="L46" s="26">
        <v>10</v>
      </c>
      <c r="M46" s="24">
        <f>N46+O46+P46</f>
        <v>0</v>
      </c>
      <c r="N46" s="26"/>
      <c r="O46" s="26"/>
      <c r="P46" s="26"/>
      <c r="Q46" s="27">
        <f t="shared" ref="Q46:Q68" si="14">(H46/D46)*100</f>
        <v>100</v>
      </c>
      <c r="R46" s="27">
        <f t="shared" ref="R46:R68" si="15">((J46+I46)/D46)*100</f>
        <v>32.142857142857146</v>
      </c>
      <c r="S46" s="28"/>
    </row>
    <row r="47" spans="1:19" x14ac:dyDescent="0.25">
      <c r="A47" s="10" t="s">
        <v>25</v>
      </c>
      <c r="B47" s="24">
        <f t="shared" ref="B47:B68" si="16">C47+D47</f>
        <v>46</v>
      </c>
      <c r="C47" s="29"/>
      <c r="D47" s="24">
        <f t="shared" ref="D47:D67" si="17">E47+F47</f>
        <v>46</v>
      </c>
      <c r="E47" s="24">
        <f t="shared" ref="E47:E67" si="18">G47+H47+M47</f>
        <v>46</v>
      </c>
      <c r="F47" s="29"/>
      <c r="G47" s="29"/>
      <c r="H47" s="24">
        <f>SUM(I47:L47)</f>
        <v>46</v>
      </c>
      <c r="I47" s="29">
        <v>4</v>
      </c>
      <c r="J47" s="29">
        <v>16</v>
      </c>
      <c r="K47" s="29">
        <v>13</v>
      </c>
      <c r="L47" s="29">
        <v>13</v>
      </c>
      <c r="M47" s="24">
        <f t="shared" ref="M47:M67" si="19">N47+O47+P47</f>
        <v>0</v>
      </c>
      <c r="N47" s="29"/>
      <c r="O47" s="29"/>
      <c r="P47" s="29"/>
      <c r="Q47" s="27">
        <f t="shared" si="14"/>
        <v>100</v>
      </c>
      <c r="R47" s="27">
        <f t="shared" si="15"/>
        <v>43.478260869565219</v>
      </c>
      <c r="S47" s="28"/>
    </row>
    <row r="48" spans="1:19" x14ac:dyDescent="0.25">
      <c r="A48" s="10" t="s">
        <v>26</v>
      </c>
      <c r="B48" s="24">
        <f t="shared" si="16"/>
        <v>30</v>
      </c>
      <c r="C48" s="29"/>
      <c r="D48" s="24">
        <f>E48+F48</f>
        <v>30</v>
      </c>
      <c r="E48" s="24">
        <f>G48+H48+M48</f>
        <v>29</v>
      </c>
      <c r="F48" s="29">
        <v>1</v>
      </c>
      <c r="G48" s="29"/>
      <c r="H48" s="24">
        <f>I48+J48+K48+L48</f>
        <v>28</v>
      </c>
      <c r="I48" s="29"/>
      <c r="J48" s="29">
        <v>21</v>
      </c>
      <c r="K48" s="29">
        <v>7</v>
      </c>
      <c r="L48" s="29"/>
      <c r="M48" s="24">
        <f t="shared" si="19"/>
        <v>1</v>
      </c>
      <c r="N48" s="29">
        <v>1</v>
      </c>
      <c r="O48" s="29"/>
      <c r="P48" s="29"/>
      <c r="Q48" s="27">
        <f t="shared" si="14"/>
        <v>93.333333333333329</v>
      </c>
      <c r="R48" s="27">
        <f t="shared" si="15"/>
        <v>70</v>
      </c>
      <c r="S48" s="28"/>
    </row>
    <row r="49" spans="1:19" x14ac:dyDescent="0.25">
      <c r="A49" s="10" t="s">
        <v>49</v>
      </c>
      <c r="B49" s="24">
        <f t="shared" si="16"/>
        <v>55</v>
      </c>
      <c r="C49" s="29"/>
      <c r="D49" s="24">
        <f t="shared" si="17"/>
        <v>55</v>
      </c>
      <c r="E49" s="24">
        <f t="shared" si="18"/>
        <v>55</v>
      </c>
      <c r="F49" s="29"/>
      <c r="G49" s="29"/>
      <c r="H49" s="24">
        <f t="shared" ref="H49:H67" si="20">SUM(I49:L49)</f>
        <v>48</v>
      </c>
      <c r="I49" s="29">
        <v>7</v>
      </c>
      <c r="J49" s="29">
        <v>10</v>
      </c>
      <c r="K49" s="29">
        <v>25</v>
      </c>
      <c r="L49" s="29">
        <v>6</v>
      </c>
      <c r="M49" s="24">
        <f t="shared" si="19"/>
        <v>7</v>
      </c>
      <c r="N49" s="29"/>
      <c r="O49" s="29"/>
      <c r="P49" s="29">
        <v>7</v>
      </c>
      <c r="Q49" s="27">
        <f t="shared" si="14"/>
        <v>87.272727272727266</v>
      </c>
      <c r="R49" s="27">
        <f t="shared" si="15"/>
        <v>30.909090909090907</v>
      </c>
      <c r="S49" s="28"/>
    </row>
    <row r="50" spans="1:19" ht="21" x14ac:dyDescent="0.25">
      <c r="A50" s="45" t="s">
        <v>103</v>
      </c>
      <c r="B50" s="24">
        <f t="shared" si="16"/>
        <v>84</v>
      </c>
      <c r="C50" s="29"/>
      <c r="D50" s="24">
        <f t="shared" si="17"/>
        <v>84</v>
      </c>
      <c r="E50" s="24">
        <f t="shared" si="18"/>
        <v>83</v>
      </c>
      <c r="F50" s="29">
        <v>1</v>
      </c>
      <c r="G50" s="29"/>
      <c r="H50" s="24">
        <f t="shared" si="20"/>
        <v>83</v>
      </c>
      <c r="I50" s="29">
        <v>2</v>
      </c>
      <c r="J50" s="29">
        <v>28</v>
      </c>
      <c r="K50" s="29">
        <v>46</v>
      </c>
      <c r="L50" s="29">
        <v>7</v>
      </c>
      <c r="M50" s="24">
        <f t="shared" si="19"/>
        <v>0</v>
      </c>
      <c r="N50" s="29"/>
      <c r="O50" s="29"/>
      <c r="P50" s="29"/>
      <c r="Q50" s="27">
        <f t="shared" si="14"/>
        <v>98.80952380952381</v>
      </c>
      <c r="R50" s="27">
        <f t="shared" si="15"/>
        <v>35.714285714285715</v>
      </c>
      <c r="S50" s="28"/>
    </row>
    <row r="51" spans="1:19" x14ac:dyDescent="0.25">
      <c r="A51" s="10" t="s">
        <v>27</v>
      </c>
      <c r="B51" s="24">
        <f t="shared" si="16"/>
        <v>89</v>
      </c>
      <c r="C51" s="29"/>
      <c r="D51" s="24">
        <f t="shared" si="17"/>
        <v>89</v>
      </c>
      <c r="E51" s="24">
        <f t="shared" si="18"/>
        <v>89</v>
      </c>
      <c r="F51" s="29"/>
      <c r="G51" s="29"/>
      <c r="H51" s="24">
        <f t="shared" si="20"/>
        <v>76</v>
      </c>
      <c r="I51" s="29">
        <v>3</v>
      </c>
      <c r="J51" s="29">
        <v>30</v>
      </c>
      <c r="K51" s="29">
        <v>29</v>
      </c>
      <c r="L51" s="29">
        <v>14</v>
      </c>
      <c r="M51" s="24">
        <f t="shared" si="19"/>
        <v>13</v>
      </c>
      <c r="N51" s="29">
        <v>10</v>
      </c>
      <c r="O51" s="29">
        <v>2</v>
      </c>
      <c r="P51" s="29">
        <v>1</v>
      </c>
      <c r="Q51" s="27">
        <f t="shared" si="14"/>
        <v>85.393258426966284</v>
      </c>
      <c r="R51" s="27">
        <f t="shared" si="15"/>
        <v>37.078651685393261</v>
      </c>
      <c r="S51" s="28"/>
    </row>
    <row r="52" spans="1:19" x14ac:dyDescent="0.25">
      <c r="A52" s="10" t="s">
        <v>48</v>
      </c>
      <c r="B52" s="24">
        <f t="shared" si="16"/>
        <v>96</v>
      </c>
      <c r="C52" s="29"/>
      <c r="D52" s="24">
        <f t="shared" si="17"/>
        <v>96</v>
      </c>
      <c r="E52" s="24">
        <f t="shared" si="18"/>
        <v>96</v>
      </c>
      <c r="F52" s="29"/>
      <c r="G52" s="29"/>
      <c r="H52" s="24">
        <f t="shared" si="20"/>
        <v>92</v>
      </c>
      <c r="I52" s="29">
        <v>1</v>
      </c>
      <c r="J52" s="29">
        <v>33</v>
      </c>
      <c r="K52" s="29">
        <v>47</v>
      </c>
      <c r="L52" s="29">
        <v>11</v>
      </c>
      <c r="M52" s="24">
        <f t="shared" si="19"/>
        <v>4</v>
      </c>
      <c r="N52" s="29">
        <v>3</v>
      </c>
      <c r="O52" s="29">
        <v>1</v>
      </c>
      <c r="P52" s="29"/>
      <c r="Q52" s="27">
        <f t="shared" si="14"/>
        <v>95.833333333333343</v>
      </c>
      <c r="R52" s="27">
        <f t="shared" si="15"/>
        <v>35.416666666666671</v>
      </c>
      <c r="S52" s="28"/>
    </row>
    <row r="53" spans="1:19" x14ac:dyDescent="0.25">
      <c r="A53" s="10" t="s">
        <v>28</v>
      </c>
      <c r="B53" s="24">
        <f t="shared" si="16"/>
        <v>72</v>
      </c>
      <c r="C53" s="29"/>
      <c r="D53" s="24">
        <f t="shared" si="17"/>
        <v>72</v>
      </c>
      <c r="E53" s="24">
        <f t="shared" si="18"/>
        <v>72</v>
      </c>
      <c r="F53" s="29"/>
      <c r="G53" s="29"/>
      <c r="H53" s="24">
        <f t="shared" si="20"/>
        <v>72</v>
      </c>
      <c r="I53" s="29">
        <v>2</v>
      </c>
      <c r="J53" s="29">
        <v>22</v>
      </c>
      <c r="K53" s="29">
        <v>39</v>
      </c>
      <c r="L53" s="29">
        <v>9</v>
      </c>
      <c r="M53" s="24">
        <f t="shared" si="19"/>
        <v>0</v>
      </c>
      <c r="N53" s="29"/>
      <c r="O53" s="29"/>
      <c r="P53" s="29"/>
      <c r="Q53" s="27">
        <f t="shared" si="14"/>
        <v>100</v>
      </c>
      <c r="R53" s="27">
        <f t="shared" si="15"/>
        <v>33.333333333333329</v>
      </c>
      <c r="S53" s="28"/>
    </row>
    <row r="54" spans="1:19" x14ac:dyDescent="0.25">
      <c r="A54" s="10" t="s">
        <v>29</v>
      </c>
      <c r="B54" s="24">
        <f t="shared" si="16"/>
        <v>38</v>
      </c>
      <c r="C54" s="29"/>
      <c r="D54" s="24">
        <f t="shared" si="17"/>
        <v>38</v>
      </c>
      <c r="E54" s="24">
        <f t="shared" si="18"/>
        <v>38</v>
      </c>
      <c r="F54" s="29"/>
      <c r="G54" s="29"/>
      <c r="H54" s="24">
        <f t="shared" si="20"/>
        <v>38</v>
      </c>
      <c r="I54" s="29">
        <v>7</v>
      </c>
      <c r="J54" s="29">
        <v>13</v>
      </c>
      <c r="K54" s="29">
        <v>16</v>
      </c>
      <c r="L54" s="29">
        <v>2</v>
      </c>
      <c r="M54" s="24">
        <f t="shared" si="19"/>
        <v>0</v>
      </c>
      <c r="N54" s="29"/>
      <c r="O54" s="29"/>
      <c r="P54" s="29"/>
      <c r="Q54" s="27">
        <f t="shared" si="14"/>
        <v>100</v>
      </c>
      <c r="R54" s="27">
        <f t="shared" si="15"/>
        <v>52.631578947368418</v>
      </c>
      <c r="S54" s="28"/>
    </row>
    <row r="55" spans="1:19" x14ac:dyDescent="0.25">
      <c r="A55" s="10" t="s">
        <v>30</v>
      </c>
      <c r="B55" s="24">
        <f t="shared" si="16"/>
        <v>43</v>
      </c>
      <c r="C55" s="29"/>
      <c r="D55" s="24">
        <f t="shared" si="17"/>
        <v>43</v>
      </c>
      <c r="E55" s="24">
        <f t="shared" si="18"/>
        <v>43</v>
      </c>
      <c r="F55" s="29"/>
      <c r="G55" s="29"/>
      <c r="H55" s="24">
        <f t="shared" si="20"/>
        <v>43</v>
      </c>
      <c r="I55" s="29">
        <v>1</v>
      </c>
      <c r="J55" s="29">
        <v>14</v>
      </c>
      <c r="K55" s="29">
        <v>13</v>
      </c>
      <c r="L55" s="29">
        <v>15</v>
      </c>
      <c r="M55" s="24">
        <f t="shared" si="19"/>
        <v>0</v>
      </c>
      <c r="N55" s="29"/>
      <c r="O55" s="29"/>
      <c r="P55" s="29"/>
      <c r="Q55" s="27">
        <f t="shared" si="14"/>
        <v>100</v>
      </c>
      <c r="R55" s="27">
        <f t="shared" si="15"/>
        <v>34.883720930232556</v>
      </c>
      <c r="S55" s="28"/>
    </row>
    <row r="56" spans="1:19" x14ac:dyDescent="0.25">
      <c r="A56" s="10" t="s">
        <v>31</v>
      </c>
      <c r="B56" s="24">
        <f t="shared" si="16"/>
        <v>264</v>
      </c>
      <c r="C56" s="29">
        <v>1</v>
      </c>
      <c r="D56" s="24">
        <f t="shared" si="17"/>
        <v>263</v>
      </c>
      <c r="E56" s="24">
        <f t="shared" si="18"/>
        <v>252</v>
      </c>
      <c r="F56" s="29">
        <v>11</v>
      </c>
      <c r="G56" s="29"/>
      <c r="H56" s="24">
        <f t="shared" si="20"/>
        <v>252</v>
      </c>
      <c r="I56" s="29">
        <v>22</v>
      </c>
      <c r="J56" s="29">
        <v>59</v>
      </c>
      <c r="K56" s="29">
        <v>97</v>
      </c>
      <c r="L56" s="29">
        <v>74</v>
      </c>
      <c r="M56" s="24">
        <f t="shared" si="19"/>
        <v>0</v>
      </c>
      <c r="N56" s="29"/>
      <c r="O56" s="29"/>
      <c r="P56" s="29"/>
      <c r="Q56" s="27">
        <f t="shared" si="14"/>
        <v>95.817490494296578</v>
      </c>
      <c r="R56" s="27">
        <f t="shared" si="15"/>
        <v>30.798479087452474</v>
      </c>
      <c r="S56" s="61"/>
    </row>
    <row r="57" spans="1:19" x14ac:dyDescent="0.25">
      <c r="A57" s="10" t="s">
        <v>101</v>
      </c>
      <c r="B57" s="24">
        <f t="shared" si="16"/>
        <v>245</v>
      </c>
      <c r="C57" s="29"/>
      <c r="D57" s="24">
        <f t="shared" ref="D57" si="21">E57+F57</f>
        <v>245</v>
      </c>
      <c r="E57" s="24">
        <f t="shared" ref="E57" si="22">G57+H57+M57</f>
        <v>245</v>
      </c>
      <c r="F57" s="29"/>
      <c r="G57" s="29">
        <v>4</v>
      </c>
      <c r="H57" s="24">
        <f t="shared" si="20"/>
        <v>234</v>
      </c>
      <c r="I57" s="29">
        <v>11</v>
      </c>
      <c r="J57" s="29">
        <v>81</v>
      </c>
      <c r="K57" s="29">
        <v>112</v>
      </c>
      <c r="L57" s="29">
        <v>30</v>
      </c>
      <c r="M57" s="24">
        <f t="shared" si="19"/>
        <v>7</v>
      </c>
      <c r="N57" s="29">
        <v>6</v>
      </c>
      <c r="O57" s="29">
        <v>1</v>
      </c>
      <c r="P57" s="29"/>
      <c r="Q57" s="27">
        <f t="shared" ref="Q57" si="23">(H57/D57)*100</f>
        <v>95.510204081632651</v>
      </c>
      <c r="R57" s="27">
        <f t="shared" ref="R57" si="24">((J57+I57)/D57)*100</f>
        <v>37.551020408163268</v>
      </c>
      <c r="S57" s="61"/>
    </row>
    <row r="58" spans="1:19" ht="15" customHeight="1" x14ac:dyDescent="0.25">
      <c r="A58" s="10" t="s">
        <v>32</v>
      </c>
      <c r="B58" s="24">
        <f t="shared" si="16"/>
        <v>68</v>
      </c>
      <c r="C58" s="29"/>
      <c r="D58" s="24">
        <f t="shared" si="17"/>
        <v>68</v>
      </c>
      <c r="E58" s="24">
        <f t="shared" si="18"/>
        <v>68</v>
      </c>
      <c r="F58" s="29"/>
      <c r="G58" s="29"/>
      <c r="H58" s="24">
        <f t="shared" si="20"/>
        <v>68</v>
      </c>
      <c r="I58" s="29">
        <v>4</v>
      </c>
      <c r="J58" s="29">
        <v>17</v>
      </c>
      <c r="K58" s="29">
        <v>31</v>
      </c>
      <c r="L58" s="29">
        <v>16</v>
      </c>
      <c r="M58" s="24">
        <f t="shared" si="19"/>
        <v>0</v>
      </c>
      <c r="N58" s="29"/>
      <c r="O58" s="29"/>
      <c r="P58" s="29"/>
      <c r="Q58" s="27">
        <f t="shared" si="14"/>
        <v>100</v>
      </c>
      <c r="R58" s="27">
        <f t="shared" si="15"/>
        <v>30.882352941176471</v>
      </c>
      <c r="S58" s="28"/>
    </row>
    <row r="59" spans="1:19" ht="22.5" customHeight="1" x14ac:dyDescent="0.25">
      <c r="A59" s="45" t="s">
        <v>50</v>
      </c>
      <c r="B59" s="24">
        <f t="shared" si="16"/>
        <v>79</v>
      </c>
      <c r="C59" s="29"/>
      <c r="D59" s="24">
        <f t="shared" si="17"/>
        <v>79</v>
      </c>
      <c r="E59" s="24">
        <f t="shared" si="18"/>
        <v>75</v>
      </c>
      <c r="F59" s="29">
        <v>4</v>
      </c>
      <c r="G59" s="29"/>
      <c r="H59" s="24">
        <f t="shared" si="20"/>
        <v>72</v>
      </c>
      <c r="I59" s="29">
        <v>2</v>
      </c>
      <c r="J59" s="29">
        <v>33</v>
      </c>
      <c r="K59" s="29">
        <v>32</v>
      </c>
      <c r="L59" s="29">
        <v>5</v>
      </c>
      <c r="M59" s="24">
        <f t="shared" si="19"/>
        <v>3</v>
      </c>
      <c r="N59" s="29">
        <v>3</v>
      </c>
      <c r="O59" s="29"/>
      <c r="P59" s="29"/>
      <c r="Q59" s="27">
        <f t="shared" si="14"/>
        <v>91.139240506329116</v>
      </c>
      <c r="R59" s="27">
        <f t="shared" si="15"/>
        <v>44.303797468354425</v>
      </c>
      <c r="S59" s="28"/>
    </row>
    <row r="60" spans="1:19" x14ac:dyDescent="0.25">
      <c r="A60" s="10" t="s">
        <v>33</v>
      </c>
      <c r="B60" s="24">
        <f t="shared" si="16"/>
        <v>94</v>
      </c>
      <c r="C60" s="29"/>
      <c r="D60" s="24">
        <f t="shared" si="17"/>
        <v>94</v>
      </c>
      <c r="E60" s="24">
        <f t="shared" si="18"/>
        <v>94</v>
      </c>
      <c r="F60" s="29"/>
      <c r="G60" s="29"/>
      <c r="H60" s="24">
        <f t="shared" si="20"/>
        <v>80</v>
      </c>
      <c r="I60" s="29">
        <v>3</v>
      </c>
      <c r="J60" s="29">
        <v>3</v>
      </c>
      <c r="K60" s="29">
        <v>70</v>
      </c>
      <c r="L60" s="29">
        <v>4</v>
      </c>
      <c r="M60" s="24">
        <f t="shared" si="19"/>
        <v>14</v>
      </c>
      <c r="N60" s="29">
        <v>6</v>
      </c>
      <c r="O60" s="29">
        <v>1</v>
      </c>
      <c r="P60" s="29">
        <v>7</v>
      </c>
      <c r="Q60" s="27">
        <f t="shared" si="14"/>
        <v>85.106382978723403</v>
      </c>
      <c r="R60" s="27">
        <f t="shared" si="15"/>
        <v>6.3829787234042552</v>
      </c>
      <c r="S60" s="61"/>
    </row>
    <row r="61" spans="1:19" x14ac:dyDescent="0.25">
      <c r="A61" s="10" t="s">
        <v>34</v>
      </c>
      <c r="B61" s="24">
        <f t="shared" si="16"/>
        <v>54</v>
      </c>
      <c r="C61" s="29"/>
      <c r="D61" s="24">
        <f t="shared" si="17"/>
        <v>54</v>
      </c>
      <c r="E61" s="24">
        <f t="shared" si="18"/>
        <v>54</v>
      </c>
      <c r="F61" s="29"/>
      <c r="G61" s="29"/>
      <c r="H61" s="24">
        <f t="shared" si="20"/>
        <v>54</v>
      </c>
      <c r="I61" s="29">
        <v>4</v>
      </c>
      <c r="J61" s="29">
        <v>18</v>
      </c>
      <c r="K61" s="29">
        <v>23</v>
      </c>
      <c r="L61" s="29">
        <v>9</v>
      </c>
      <c r="M61" s="24">
        <f t="shared" si="19"/>
        <v>0</v>
      </c>
      <c r="N61" s="29"/>
      <c r="O61" s="29"/>
      <c r="P61" s="29"/>
      <c r="Q61" s="27">
        <f t="shared" si="14"/>
        <v>100</v>
      </c>
      <c r="R61" s="27">
        <f t="shared" si="15"/>
        <v>40.74074074074074</v>
      </c>
      <c r="S61" s="28"/>
    </row>
    <row r="62" spans="1:19" ht="20.25" customHeight="1" x14ac:dyDescent="0.25">
      <c r="A62" s="45" t="s">
        <v>51</v>
      </c>
      <c r="B62" s="24">
        <f t="shared" si="16"/>
        <v>52</v>
      </c>
      <c r="C62" s="29"/>
      <c r="D62" s="24">
        <f t="shared" si="17"/>
        <v>52</v>
      </c>
      <c r="E62" s="24">
        <f t="shared" si="18"/>
        <v>52</v>
      </c>
      <c r="F62" s="29"/>
      <c r="G62" s="29"/>
      <c r="H62" s="24">
        <f t="shared" si="20"/>
        <v>37</v>
      </c>
      <c r="I62" s="29">
        <v>3</v>
      </c>
      <c r="J62" s="29">
        <v>10</v>
      </c>
      <c r="K62" s="29">
        <v>20</v>
      </c>
      <c r="L62" s="29">
        <v>4</v>
      </c>
      <c r="M62" s="24">
        <f t="shared" si="19"/>
        <v>15</v>
      </c>
      <c r="N62" s="29">
        <v>9</v>
      </c>
      <c r="O62" s="29">
        <v>4</v>
      </c>
      <c r="P62" s="29">
        <v>2</v>
      </c>
      <c r="Q62" s="27">
        <f t="shared" si="14"/>
        <v>71.15384615384616</v>
      </c>
      <c r="R62" s="27">
        <f t="shared" si="15"/>
        <v>25</v>
      </c>
      <c r="S62" s="28"/>
    </row>
    <row r="63" spans="1:19" x14ac:dyDescent="0.25">
      <c r="A63" s="10" t="s">
        <v>36</v>
      </c>
      <c r="B63" s="24">
        <f t="shared" si="16"/>
        <v>37</v>
      </c>
      <c r="C63" s="29"/>
      <c r="D63" s="24">
        <f t="shared" si="17"/>
        <v>37</v>
      </c>
      <c r="E63" s="24">
        <f t="shared" si="18"/>
        <v>37</v>
      </c>
      <c r="F63" s="29"/>
      <c r="G63" s="29"/>
      <c r="H63" s="24">
        <f t="shared" si="20"/>
        <v>29</v>
      </c>
      <c r="I63" s="29">
        <v>4</v>
      </c>
      <c r="J63" s="29">
        <v>11</v>
      </c>
      <c r="K63" s="29">
        <v>7</v>
      </c>
      <c r="L63" s="29">
        <v>7</v>
      </c>
      <c r="M63" s="24">
        <f t="shared" si="19"/>
        <v>8</v>
      </c>
      <c r="N63" s="29">
        <v>3</v>
      </c>
      <c r="O63" s="29">
        <v>5</v>
      </c>
      <c r="P63" s="29"/>
      <c r="Q63" s="27">
        <f t="shared" si="14"/>
        <v>78.378378378378372</v>
      </c>
      <c r="R63" s="27">
        <f t="shared" si="15"/>
        <v>40.54054054054054</v>
      </c>
      <c r="S63" s="28"/>
    </row>
    <row r="64" spans="1:19" x14ac:dyDescent="0.25">
      <c r="A64" s="10" t="s">
        <v>37</v>
      </c>
      <c r="B64" s="24">
        <f t="shared" si="16"/>
        <v>95</v>
      </c>
      <c r="C64" s="29"/>
      <c r="D64" s="24">
        <f t="shared" si="17"/>
        <v>95</v>
      </c>
      <c r="E64" s="24">
        <f t="shared" si="18"/>
        <v>95</v>
      </c>
      <c r="F64" s="29"/>
      <c r="G64" s="29"/>
      <c r="H64" s="24">
        <f t="shared" si="20"/>
        <v>81</v>
      </c>
      <c r="I64" s="29">
        <v>4</v>
      </c>
      <c r="J64" s="29">
        <v>25</v>
      </c>
      <c r="K64" s="29">
        <v>33</v>
      </c>
      <c r="L64" s="29">
        <v>19</v>
      </c>
      <c r="M64" s="24">
        <f t="shared" si="19"/>
        <v>14</v>
      </c>
      <c r="N64" s="29">
        <v>6</v>
      </c>
      <c r="O64" s="29">
        <v>3</v>
      </c>
      <c r="P64" s="29">
        <v>5</v>
      </c>
      <c r="Q64" s="27">
        <f t="shared" si="14"/>
        <v>85.263157894736835</v>
      </c>
      <c r="R64" s="27">
        <f t="shared" si="15"/>
        <v>30.526315789473685</v>
      </c>
      <c r="S64" s="28"/>
    </row>
    <row r="65" spans="1:19" x14ac:dyDescent="0.25">
      <c r="A65" s="10" t="s">
        <v>38</v>
      </c>
      <c r="B65" s="24">
        <f t="shared" si="16"/>
        <v>41</v>
      </c>
      <c r="C65" s="29"/>
      <c r="D65" s="24">
        <f t="shared" si="17"/>
        <v>41</v>
      </c>
      <c r="E65" s="24">
        <f t="shared" si="18"/>
        <v>41</v>
      </c>
      <c r="F65" s="29"/>
      <c r="G65" s="29"/>
      <c r="H65" s="24">
        <f t="shared" si="20"/>
        <v>41</v>
      </c>
      <c r="I65" s="29"/>
      <c r="J65" s="29">
        <v>12</v>
      </c>
      <c r="K65" s="29">
        <v>14</v>
      </c>
      <c r="L65" s="29">
        <v>15</v>
      </c>
      <c r="M65" s="24">
        <f t="shared" si="19"/>
        <v>0</v>
      </c>
      <c r="N65" s="29"/>
      <c r="O65" s="29"/>
      <c r="P65" s="29"/>
      <c r="Q65" s="27">
        <f t="shared" si="14"/>
        <v>100</v>
      </c>
      <c r="R65" s="27">
        <f t="shared" si="15"/>
        <v>29.268292682926827</v>
      </c>
      <c r="S65" s="28"/>
    </row>
    <row r="66" spans="1:19" x14ac:dyDescent="0.25">
      <c r="A66" s="10" t="s">
        <v>39</v>
      </c>
      <c r="B66" s="24">
        <f t="shared" si="16"/>
        <v>168</v>
      </c>
      <c r="C66" s="29"/>
      <c r="D66" s="24">
        <f t="shared" si="17"/>
        <v>168</v>
      </c>
      <c r="E66" s="24">
        <f t="shared" si="18"/>
        <v>167</v>
      </c>
      <c r="F66" s="29">
        <v>1</v>
      </c>
      <c r="G66" s="29"/>
      <c r="H66" s="24">
        <f t="shared" si="20"/>
        <v>143</v>
      </c>
      <c r="I66" s="29">
        <v>8</v>
      </c>
      <c r="J66" s="29">
        <v>44</v>
      </c>
      <c r="K66" s="29">
        <v>60</v>
      </c>
      <c r="L66" s="29">
        <v>31</v>
      </c>
      <c r="M66" s="24">
        <f t="shared" si="19"/>
        <v>24</v>
      </c>
      <c r="N66" s="29">
        <v>19</v>
      </c>
      <c r="O66" s="29">
        <v>2</v>
      </c>
      <c r="P66" s="29">
        <v>3</v>
      </c>
      <c r="Q66" s="27">
        <f t="shared" si="14"/>
        <v>85.11904761904762</v>
      </c>
      <c r="R66" s="27">
        <f t="shared" si="15"/>
        <v>30.952380952380953</v>
      </c>
      <c r="S66" s="28"/>
    </row>
    <row r="67" spans="1:19" x14ac:dyDescent="0.25">
      <c r="A67" s="10" t="s">
        <v>69</v>
      </c>
      <c r="B67" s="24">
        <f t="shared" si="16"/>
        <v>7</v>
      </c>
      <c r="C67" s="29"/>
      <c r="D67" s="24">
        <f t="shared" si="17"/>
        <v>7</v>
      </c>
      <c r="E67" s="24">
        <f t="shared" si="18"/>
        <v>7</v>
      </c>
      <c r="F67" s="29"/>
      <c r="G67" s="29"/>
      <c r="H67" s="24">
        <f t="shared" si="20"/>
        <v>7</v>
      </c>
      <c r="I67" s="29">
        <v>1</v>
      </c>
      <c r="J67" s="29">
        <v>5</v>
      </c>
      <c r="K67" s="29">
        <v>1</v>
      </c>
      <c r="L67" s="29"/>
      <c r="M67" s="24">
        <f t="shared" si="19"/>
        <v>0</v>
      </c>
      <c r="N67" s="29"/>
      <c r="O67" s="29"/>
      <c r="P67" s="29"/>
      <c r="Q67" s="27">
        <f t="shared" si="14"/>
        <v>100</v>
      </c>
      <c r="R67" s="27">
        <f t="shared" si="15"/>
        <v>85.714285714285708</v>
      </c>
      <c r="S67" s="28"/>
    </row>
    <row r="68" spans="1:19" x14ac:dyDescent="0.25">
      <c r="A68" s="31" t="s">
        <v>40</v>
      </c>
      <c r="B68" s="32">
        <f t="shared" si="16"/>
        <v>1814</v>
      </c>
      <c r="C68" s="33">
        <f t="shared" ref="C68:O68" si="25">SUM(C46:C66)</f>
        <v>2</v>
      </c>
      <c r="D68" s="33">
        <f>E68+F68</f>
        <v>1812</v>
      </c>
      <c r="E68" s="33">
        <f>G68+H68+M68</f>
        <v>1794</v>
      </c>
      <c r="F68" s="33">
        <f>SUM(F46:F67)</f>
        <v>18</v>
      </c>
      <c r="G68" s="33">
        <f t="shared" si="25"/>
        <v>4</v>
      </c>
      <c r="H68" s="33">
        <f>I68+J68+K68+L68</f>
        <v>1680</v>
      </c>
      <c r="I68" s="33">
        <f>SUM(I46:I67)</f>
        <v>94</v>
      </c>
      <c r="J68" s="33">
        <f>SUM(J46:J67)</f>
        <v>522</v>
      </c>
      <c r="K68" s="33">
        <f>SUM(K46:K67)</f>
        <v>763</v>
      </c>
      <c r="L68" s="33">
        <f>SUM(L46:L67)</f>
        <v>301</v>
      </c>
      <c r="M68" s="33">
        <f>N68+O68+P68</f>
        <v>110</v>
      </c>
      <c r="N68" s="33">
        <f t="shared" si="25"/>
        <v>66</v>
      </c>
      <c r="O68" s="33">
        <f t="shared" si="25"/>
        <v>19</v>
      </c>
      <c r="P68" s="33">
        <f>SUM(P46:P67)</f>
        <v>25</v>
      </c>
      <c r="Q68" s="34">
        <f t="shared" si="14"/>
        <v>92.715231788079464</v>
      </c>
      <c r="R68" s="34">
        <f t="shared" si="15"/>
        <v>33.995584988962477</v>
      </c>
      <c r="S68" s="30"/>
    </row>
    <row r="69" spans="1:19" x14ac:dyDescent="0.25">
      <c r="A69" s="35" t="s">
        <v>41</v>
      </c>
      <c r="B69" s="36"/>
      <c r="C69" s="36"/>
      <c r="D69" s="37">
        <f>(D68/B68)*100</f>
        <v>99.889746416758541</v>
      </c>
      <c r="E69" s="37">
        <f>(E68/D68)*100</f>
        <v>99.006622516556291</v>
      </c>
      <c r="F69" s="37">
        <f>(F68/D68)*100</f>
        <v>0.99337748344370869</v>
      </c>
      <c r="G69" s="37">
        <f>(G68/D68)*100</f>
        <v>0.22075055187637968</v>
      </c>
      <c r="H69" s="37">
        <f>(H68/D68)*100</f>
        <v>92.715231788079464</v>
      </c>
      <c r="I69" s="37">
        <f>(I68/D68)*100</f>
        <v>5.187637969094923</v>
      </c>
      <c r="J69" s="37">
        <f>(J68/D68)*100</f>
        <v>28.807947019867548</v>
      </c>
      <c r="K69" s="37">
        <f>(K68/D68)*100</f>
        <v>42.108167770419428</v>
      </c>
      <c r="L69" s="37">
        <f>(L68/D68)*100</f>
        <v>16.61147902869757</v>
      </c>
      <c r="M69" s="37">
        <f>(M68/D68)*100</f>
        <v>6.070640176600441</v>
      </c>
      <c r="N69" s="37">
        <f>(N68/D68)*100</f>
        <v>3.6423841059602649</v>
      </c>
      <c r="O69" s="37">
        <f>(O68/D68)*100</f>
        <v>1.0485651214128036</v>
      </c>
      <c r="P69" s="37">
        <f>(P68/D68)*100</f>
        <v>1.379690949227373</v>
      </c>
      <c r="Q69" s="38"/>
      <c r="R69" s="38"/>
      <c r="S69" s="28"/>
    </row>
    <row r="70" spans="1:19" x14ac:dyDescent="0.25">
      <c r="A70" s="85" t="s">
        <v>98</v>
      </c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</row>
    <row r="71" spans="1:19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x14ac:dyDescent="0.25">
      <c r="A72" s="101" t="s">
        <v>0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</row>
    <row r="73" spans="1:19" x14ac:dyDescent="0.25">
      <c r="A73" s="101" t="s">
        <v>70</v>
      </c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</row>
    <row r="74" spans="1:19" x14ac:dyDescent="0.25">
      <c r="A74" s="89" t="s">
        <v>91</v>
      </c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</row>
    <row r="75" spans="1:19" x14ac:dyDescent="0.25">
      <c r="A75" s="2"/>
      <c r="B75" s="2"/>
      <c r="C75" s="3"/>
      <c r="D75" s="3"/>
      <c r="E75" s="103" t="s">
        <v>77</v>
      </c>
      <c r="F75" s="103"/>
      <c r="G75" s="103"/>
      <c r="H75" s="103"/>
      <c r="I75" s="103"/>
      <c r="J75" s="103"/>
      <c r="K75" s="103"/>
      <c r="L75" s="103"/>
      <c r="M75" s="103"/>
      <c r="N75" s="2"/>
      <c r="O75" s="2"/>
      <c r="P75" s="2"/>
      <c r="Q75" s="2"/>
      <c r="R75" s="2"/>
      <c r="S75" s="2"/>
    </row>
    <row r="76" spans="1:19" x14ac:dyDescent="0.25">
      <c r="A76" s="2"/>
      <c r="B76" s="2"/>
      <c r="C76" s="97" t="s">
        <v>44</v>
      </c>
      <c r="D76" s="97"/>
      <c r="E76" s="3"/>
      <c r="F76" s="97"/>
      <c r="G76" s="97"/>
      <c r="H76" s="97"/>
      <c r="I76" s="97"/>
      <c r="J76" s="97"/>
      <c r="K76" s="97"/>
      <c r="L76" s="97"/>
      <c r="M76" s="97"/>
      <c r="N76" s="97"/>
      <c r="O76" s="98" t="s">
        <v>92</v>
      </c>
      <c r="P76" s="85"/>
      <c r="Q76" s="85"/>
      <c r="R76" s="85"/>
      <c r="S76" s="85"/>
    </row>
    <row r="77" spans="1:19" x14ac:dyDescent="0.25">
      <c r="A77" s="86" t="s">
        <v>3</v>
      </c>
      <c r="B77" s="86" t="s">
        <v>4</v>
      </c>
      <c r="C77" s="86" t="s">
        <v>5</v>
      </c>
      <c r="D77" s="86" t="s">
        <v>6</v>
      </c>
      <c r="E77" s="86" t="s">
        <v>7</v>
      </c>
      <c r="F77" s="90" t="s">
        <v>8</v>
      </c>
      <c r="G77" s="91" t="s">
        <v>9</v>
      </c>
      <c r="H77" s="86" t="s">
        <v>10</v>
      </c>
      <c r="I77" s="86"/>
      <c r="J77" s="86"/>
      <c r="K77" s="86"/>
      <c r="L77" s="86"/>
      <c r="M77" s="93" t="s">
        <v>11</v>
      </c>
      <c r="N77" s="94"/>
      <c r="O77" s="94"/>
      <c r="P77" s="95"/>
      <c r="Q77" s="86" t="s">
        <v>12</v>
      </c>
      <c r="R77" s="86" t="s">
        <v>13</v>
      </c>
      <c r="S77" s="88" t="s">
        <v>14</v>
      </c>
    </row>
    <row r="78" spans="1:19" ht="40.5" customHeight="1" x14ac:dyDescent="0.25">
      <c r="A78" s="86"/>
      <c r="B78" s="87"/>
      <c r="C78" s="86"/>
      <c r="D78" s="86"/>
      <c r="E78" s="86"/>
      <c r="F78" s="90"/>
      <c r="G78" s="92"/>
      <c r="H78" s="4" t="s">
        <v>15</v>
      </c>
      <c r="I78" s="4" t="s">
        <v>16</v>
      </c>
      <c r="J78" s="4" t="s">
        <v>17</v>
      </c>
      <c r="K78" s="4" t="s">
        <v>18</v>
      </c>
      <c r="L78" s="4" t="s">
        <v>19</v>
      </c>
      <c r="M78" s="4" t="s">
        <v>20</v>
      </c>
      <c r="N78" s="4" t="s">
        <v>21</v>
      </c>
      <c r="O78" s="4" t="s">
        <v>22</v>
      </c>
      <c r="P78" s="4" t="s">
        <v>23</v>
      </c>
      <c r="Q78" s="96"/>
      <c r="R78" s="87"/>
      <c r="S78" s="88"/>
    </row>
    <row r="79" spans="1:19" x14ac:dyDescent="0.25">
      <c r="A79" s="21">
        <v>1</v>
      </c>
      <c r="B79" s="22">
        <v>2</v>
      </c>
      <c r="C79" s="21">
        <v>3</v>
      </c>
      <c r="D79" s="21">
        <v>4</v>
      </c>
      <c r="E79" s="21">
        <v>5</v>
      </c>
      <c r="F79" s="21">
        <v>6</v>
      </c>
      <c r="G79" s="21">
        <v>7</v>
      </c>
      <c r="H79" s="21">
        <v>8</v>
      </c>
      <c r="I79" s="21">
        <v>9</v>
      </c>
      <c r="J79" s="21">
        <v>10</v>
      </c>
      <c r="K79" s="21">
        <v>11</v>
      </c>
      <c r="L79" s="21">
        <v>12</v>
      </c>
      <c r="M79" s="21">
        <v>13</v>
      </c>
      <c r="N79" s="21">
        <v>14</v>
      </c>
      <c r="O79" s="21">
        <v>15</v>
      </c>
      <c r="P79" s="21">
        <v>16</v>
      </c>
      <c r="Q79" s="21">
        <v>17</v>
      </c>
      <c r="R79" s="22">
        <v>18</v>
      </c>
      <c r="S79" s="23">
        <v>19</v>
      </c>
    </row>
    <row r="80" spans="1:19" x14ac:dyDescent="0.25">
      <c r="A80" s="5" t="s">
        <v>24</v>
      </c>
      <c r="B80" s="24">
        <f>C80+D80</f>
        <v>75</v>
      </c>
      <c r="C80" s="29">
        <v>1</v>
      </c>
      <c r="D80" s="24">
        <f>E80+F80</f>
        <v>74</v>
      </c>
      <c r="E80" s="24">
        <f>G80+H80+M80</f>
        <v>74</v>
      </c>
      <c r="F80" s="29"/>
      <c r="G80" s="29"/>
      <c r="H80" s="24">
        <f>SUM(I80:L80)</f>
        <v>74</v>
      </c>
      <c r="I80" s="29">
        <v>5</v>
      </c>
      <c r="J80" s="29">
        <v>31</v>
      </c>
      <c r="K80" s="29">
        <v>22</v>
      </c>
      <c r="L80" s="29">
        <v>16</v>
      </c>
      <c r="M80" s="24">
        <f>SUM(N80:P80)</f>
        <v>0</v>
      </c>
      <c r="N80" s="29"/>
      <c r="O80" s="29"/>
      <c r="P80" s="29"/>
      <c r="Q80" s="27">
        <f>(H80/D80)*100</f>
        <v>100</v>
      </c>
      <c r="R80" s="27">
        <f>((J80+I80)/D80)*100</f>
        <v>48.648648648648653</v>
      </c>
      <c r="S80" s="28"/>
    </row>
    <row r="81" spans="1:19" x14ac:dyDescent="0.25">
      <c r="A81" s="10" t="s">
        <v>25</v>
      </c>
      <c r="B81" s="24">
        <f t="shared" ref="B81:B102" si="26">C81+D81</f>
        <v>59</v>
      </c>
      <c r="C81" s="29"/>
      <c r="D81" s="24">
        <f>E81+F81</f>
        <v>59</v>
      </c>
      <c r="E81" s="24">
        <f>G81+H81+M81</f>
        <v>59</v>
      </c>
      <c r="F81" s="29"/>
      <c r="G81" s="29"/>
      <c r="H81" s="24">
        <f t="shared" ref="H81:H101" si="27">SUM(I81:L81)</f>
        <v>58</v>
      </c>
      <c r="I81" s="29">
        <v>10</v>
      </c>
      <c r="J81" s="29">
        <v>14</v>
      </c>
      <c r="K81" s="29">
        <v>23</v>
      </c>
      <c r="L81" s="29">
        <v>11</v>
      </c>
      <c r="M81" s="24">
        <f t="shared" ref="M81:M101" si="28">SUM(N81:P81)</f>
        <v>1</v>
      </c>
      <c r="N81" s="29">
        <v>1</v>
      </c>
      <c r="O81" s="29"/>
      <c r="P81" s="29"/>
      <c r="Q81" s="27">
        <f t="shared" ref="Q81:Q102" si="29">(H81/D81)*100</f>
        <v>98.305084745762713</v>
      </c>
      <c r="R81" s="27">
        <f t="shared" ref="R81:R102" si="30">((J81+I81)/D81)*100</f>
        <v>40.677966101694921</v>
      </c>
      <c r="S81" s="11"/>
    </row>
    <row r="82" spans="1:19" x14ac:dyDescent="0.25">
      <c r="A82" s="10" t="s">
        <v>26</v>
      </c>
      <c r="B82" s="24">
        <f t="shared" si="26"/>
        <v>14</v>
      </c>
      <c r="C82" s="29"/>
      <c r="D82" s="24">
        <f t="shared" ref="D82:D101" si="31">E82+F82</f>
        <v>14</v>
      </c>
      <c r="E82" s="24">
        <f t="shared" ref="E82:E101" si="32">G82+H82+M82</f>
        <v>14</v>
      </c>
      <c r="F82" s="29"/>
      <c r="G82" s="29"/>
      <c r="H82" s="24">
        <f t="shared" si="27"/>
        <v>11</v>
      </c>
      <c r="I82" s="29">
        <v>2</v>
      </c>
      <c r="J82" s="29">
        <v>5</v>
      </c>
      <c r="K82" s="29">
        <v>4</v>
      </c>
      <c r="L82" s="29"/>
      <c r="M82" s="24">
        <f t="shared" si="28"/>
        <v>3</v>
      </c>
      <c r="N82" s="29">
        <v>2</v>
      </c>
      <c r="O82" s="29"/>
      <c r="P82" s="29">
        <v>1</v>
      </c>
      <c r="Q82" s="27">
        <f t="shared" si="29"/>
        <v>78.571428571428569</v>
      </c>
      <c r="R82" s="27">
        <f t="shared" si="30"/>
        <v>50</v>
      </c>
      <c r="S82" s="28"/>
    </row>
    <row r="83" spans="1:19" x14ac:dyDescent="0.25">
      <c r="A83" s="10" t="s">
        <v>49</v>
      </c>
      <c r="B83" s="24">
        <f t="shared" si="26"/>
        <v>80</v>
      </c>
      <c r="C83" s="29"/>
      <c r="D83" s="24">
        <f t="shared" si="31"/>
        <v>80</v>
      </c>
      <c r="E83" s="24">
        <f t="shared" si="32"/>
        <v>80</v>
      </c>
      <c r="F83" s="29"/>
      <c r="G83" s="29"/>
      <c r="H83" s="24">
        <f t="shared" si="27"/>
        <v>53</v>
      </c>
      <c r="I83" s="29">
        <v>1</v>
      </c>
      <c r="J83" s="29">
        <v>19</v>
      </c>
      <c r="K83" s="29">
        <v>30</v>
      </c>
      <c r="L83" s="29">
        <v>3</v>
      </c>
      <c r="M83" s="24">
        <f t="shared" si="28"/>
        <v>27</v>
      </c>
      <c r="N83" s="29">
        <v>1</v>
      </c>
      <c r="O83" s="29">
        <v>1</v>
      </c>
      <c r="P83" s="29">
        <v>25</v>
      </c>
      <c r="Q83" s="27">
        <f t="shared" si="29"/>
        <v>66.25</v>
      </c>
      <c r="R83" s="27">
        <f t="shared" si="30"/>
        <v>25</v>
      </c>
      <c r="S83" s="28"/>
    </row>
    <row r="84" spans="1:19" ht="21" x14ac:dyDescent="0.25">
      <c r="A84" s="45" t="s">
        <v>103</v>
      </c>
      <c r="B84" s="24">
        <f t="shared" si="26"/>
        <v>87</v>
      </c>
      <c r="C84" s="29"/>
      <c r="D84" s="24">
        <f t="shared" si="31"/>
        <v>87</v>
      </c>
      <c r="E84" s="24">
        <f t="shared" si="32"/>
        <v>87</v>
      </c>
      <c r="F84" s="29"/>
      <c r="G84" s="29"/>
      <c r="H84" s="24">
        <f t="shared" si="27"/>
        <v>87</v>
      </c>
      <c r="I84" s="29">
        <v>8</v>
      </c>
      <c r="J84" s="29">
        <v>12</v>
      </c>
      <c r="K84" s="29">
        <v>31</v>
      </c>
      <c r="L84" s="29">
        <v>36</v>
      </c>
      <c r="M84" s="24">
        <f t="shared" si="28"/>
        <v>0</v>
      </c>
      <c r="N84" s="29"/>
      <c r="O84" s="29"/>
      <c r="P84" s="29"/>
      <c r="Q84" s="27">
        <f t="shared" si="29"/>
        <v>100</v>
      </c>
      <c r="R84" s="27">
        <f t="shared" si="30"/>
        <v>22.988505747126435</v>
      </c>
      <c r="S84" s="28"/>
    </row>
    <row r="85" spans="1:19" x14ac:dyDescent="0.25">
      <c r="A85" s="10" t="s">
        <v>27</v>
      </c>
      <c r="B85" s="24">
        <f t="shared" si="26"/>
        <v>73</v>
      </c>
      <c r="C85" s="29"/>
      <c r="D85" s="24">
        <f t="shared" si="31"/>
        <v>73</v>
      </c>
      <c r="E85" s="24">
        <f t="shared" si="32"/>
        <v>73</v>
      </c>
      <c r="F85" s="29"/>
      <c r="G85" s="29"/>
      <c r="H85" s="24">
        <f t="shared" si="27"/>
        <v>44</v>
      </c>
      <c r="I85" s="29">
        <v>1</v>
      </c>
      <c r="J85" s="29">
        <v>12</v>
      </c>
      <c r="K85" s="29">
        <v>22</v>
      </c>
      <c r="L85" s="29">
        <v>9</v>
      </c>
      <c r="M85" s="24">
        <f t="shared" si="28"/>
        <v>29</v>
      </c>
      <c r="N85" s="29">
        <v>13</v>
      </c>
      <c r="O85" s="29">
        <v>10</v>
      </c>
      <c r="P85" s="29">
        <v>6</v>
      </c>
      <c r="Q85" s="27">
        <f t="shared" si="29"/>
        <v>60.273972602739725</v>
      </c>
      <c r="R85" s="27">
        <f t="shared" si="30"/>
        <v>17.80821917808219</v>
      </c>
      <c r="S85" s="28"/>
    </row>
    <row r="86" spans="1:19" x14ac:dyDescent="0.25">
      <c r="A86" s="10" t="s">
        <v>48</v>
      </c>
      <c r="B86" s="24">
        <f t="shared" si="26"/>
        <v>75</v>
      </c>
      <c r="C86" s="29">
        <v>1</v>
      </c>
      <c r="D86" s="24">
        <f t="shared" si="31"/>
        <v>74</v>
      </c>
      <c r="E86" s="24">
        <f t="shared" si="32"/>
        <v>74</v>
      </c>
      <c r="F86" s="29"/>
      <c r="G86" s="29"/>
      <c r="H86" s="24">
        <f t="shared" si="27"/>
        <v>63</v>
      </c>
      <c r="I86" s="29">
        <v>3</v>
      </c>
      <c r="J86" s="29">
        <v>21</v>
      </c>
      <c r="K86" s="29">
        <v>26</v>
      </c>
      <c r="L86" s="29">
        <v>13</v>
      </c>
      <c r="M86" s="24">
        <f t="shared" si="28"/>
        <v>11</v>
      </c>
      <c r="N86" s="29">
        <v>7</v>
      </c>
      <c r="O86" s="29">
        <v>2</v>
      </c>
      <c r="P86" s="29">
        <v>2</v>
      </c>
      <c r="Q86" s="27">
        <f t="shared" si="29"/>
        <v>85.13513513513513</v>
      </c>
      <c r="R86" s="27">
        <f t="shared" si="30"/>
        <v>32.432432432432435</v>
      </c>
      <c r="S86" s="28"/>
    </row>
    <row r="87" spans="1:19" x14ac:dyDescent="0.25">
      <c r="A87" s="10" t="s">
        <v>28</v>
      </c>
      <c r="B87" s="24">
        <f t="shared" si="26"/>
        <v>60</v>
      </c>
      <c r="C87" s="29"/>
      <c r="D87" s="24">
        <f t="shared" si="31"/>
        <v>60</v>
      </c>
      <c r="E87" s="24">
        <f t="shared" si="32"/>
        <v>60</v>
      </c>
      <c r="F87" s="29"/>
      <c r="G87" s="29"/>
      <c r="H87" s="24">
        <f t="shared" si="27"/>
        <v>59</v>
      </c>
      <c r="I87" s="29">
        <v>6</v>
      </c>
      <c r="J87" s="29">
        <v>14</v>
      </c>
      <c r="K87" s="29">
        <v>25</v>
      </c>
      <c r="L87" s="29">
        <v>14</v>
      </c>
      <c r="M87" s="24">
        <f t="shared" si="28"/>
        <v>1</v>
      </c>
      <c r="N87" s="29"/>
      <c r="O87" s="29"/>
      <c r="P87" s="29">
        <v>1</v>
      </c>
      <c r="Q87" s="27">
        <f>(H87/D87)*100</f>
        <v>98.333333333333329</v>
      </c>
      <c r="R87" s="27">
        <f>((J87+I87)/D87)*100</f>
        <v>33.333333333333329</v>
      </c>
      <c r="S87" s="28"/>
    </row>
    <row r="88" spans="1:19" x14ac:dyDescent="0.25">
      <c r="A88" s="10" t="s">
        <v>29</v>
      </c>
      <c r="B88" s="24">
        <f t="shared" si="26"/>
        <v>26</v>
      </c>
      <c r="C88" s="29"/>
      <c r="D88" s="24">
        <f t="shared" si="31"/>
        <v>26</v>
      </c>
      <c r="E88" s="24">
        <f t="shared" si="32"/>
        <v>26</v>
      </c>
      <c r="F88" s="29"/>
      <c r="G88" s="29"/>
      <c r="H88" s="24">
        <f t="shared" si="27"/>
        <v>24</v>
      </c>
      <c r="I88" s="29">
        <v>3</v>
      </c>
      <c r="J88" s="29">
        <v>7</v>
      </c>
      <c r="K88" s="29">
        <v>12</v>
      </c>
      <c r="L88" s="29">
        <v>2</v>
      </c>
      <c r="M88" s="24">
        <f t="shared" si="28"/>
        <v>2</v>
      </c>
      <c r="N88" s="29">
        <v>2</v>
      </c>
      <c r="O88" s="29"/>
      <c r="P88" s="29"/>
      <c r="Q88" s="27">
        <f t="shared" si="29"/>
        <v>92.307692307692307</v>
      </c>
      <c r="R88" s="27">
        <f t="shared" si="30"/>
        <v>38.461538461538467</v>
      </c>
      <c r="S88" s="28"/>
    </row>
    <row r="89" spans="1:19" x14ac:dyDescent="0.25">
      <c r="A89" s="10" t="s">
        <v>30</v>
      </c>
      <c r="B89" s="24">
        <f t="shared" si="26"/>
        <v>35</v>
      </c>
      <c r="C89" s="29"/>
      <c r="D89" s="24">
        <f t="shared" si="31"/>
        <v>35</v>
      </c>
      <c r="E89" s="24">
        <f t="shared" si="32"/>
        <v>35</v>
      </c>
      <c r="F89" s="29"/>
      <c r="G89" s="29"/>
      <c r="H89" s="24">
        <f t="shared" si="27"/>
        <v>34</v>
      </c>
      <c r="I89" s="29">
        <v>4</v>
      </c>
      <c r="J89" s="29">
        <v>12</v>
      </c>
      <c r="K89" s="29">
        <v>10</v>
      </c>
      <c r="L89" s="29">
        <v>8</v>
      </c>
      <c r="M89" s="24">
        <f t="shared" si="28"/>
        <v>1</v>
      </c>
      <c r="N89" s="29"/>
      <c r="O89" s="29"/>
      <c r="P89" s="29">
        <v>1</v>
      </c>
      <c r="Q89" s="27">
        <f t="shared" si="29"/>
        <v>97.142857142857139</v>
      </c>
      <c r="R89" s="27">
        <f t="shared" si="30"/>
        <v>45.714285714285715</v>
      </c>
      <c r="S89" s="28"/>
    </row>
    <row r="90" spans="1:19" x14ac:dyDescent="0.25">
      <c r="A90" s="10" t="s">
        <v>31</v>
      </c>
      <c r="B90" s="24">
        <f t="shared" si="26"/>
        <v>318</v>
      </c>
      <c r="C90" s="29">
        <v>1</v>
      </c>
      <c r="D90" s="24">
        <f t="shared" si="31"/>
        <v>317</v>
      </c>
      <c r="E90" s="24">
        <f t="shared" si="32"/>
        <v>313</v>
      </c>
      <c r="F90" s="29">
        <v>4</v>
      </c>
      <c r="G90" s="29"/>
      <c r="H90" s="24">
        <f t="shared" si="27"/>
        <v>307</v>
      </c>
      <c r="I90" s="29">
        <v>53</v>
      </c>
      <c r="J90" s="29">
        <v>126</v>
      </c>
      <c r="K90" s="29">
        <v>68</v>
      </c>
      <c r="L90" s="29">
        <v>60</v>
      </c>
      <c r="M90" s="24">
        <f t="shared" si="28"/>
        <v>6</v>
      </c>
      <c r="N90" s="29">
        <v>5</v>
      </c>
      <c r="O90" s="29">
        <v>1</v>
      </c>
      <c r="P90" s="29"/>
      <c r="Q90" s="27">
        <f t="shared" si="29"/>
        <v>96.845425867507885</v>
      </c>
      <c r="R90" s="27">
        <f t="shared" si="30"/>
        <v>56.466876971608841</v>
      </c>
      <c r="S90" s="61"/>
    </row>
    <row r="91" spans="1:19" x14ac:dyDescent="0.25">
      <c r="A91" s="10" t="s">
        <v>101</v>
      </c>
      <c r="B91" s="24">
        <f t="shared" si="26"/>
        <v>101</v>
      </c>
      <c r="C91" s="29"/>
      <c r="D91" s="24">
        <f t="shared" ref="D91" si="33">E91+F91</f>
        <v>101</v>
      </c>
      <c r="E91" s="24">
        <f t="shared" ref="E91" si="34">G91+H91+M91</f>
        <v>101</v>
      </c>
      <c r="F91" s="29"/>
      <c r="G91" s="29"/>
      <c r="H91" s="24">
        <f t="shared" si="27"/>
        <v>94</v>
      </c>
      <c r="I91" s="29"/>
      <c r="J91" s="29">
        <v>13</v>
      </c>
      <c r="K91" s="29">
        <v>61</v>
      </c>
      <c r="L91" s="29">
        <v>20</v>
      </c>
      <c r="M91" s="24">
        <f t="shared" si="28"/>
        <v>7</v>
      </c>
      <c r="N91" s="29">
        <v>4</v>
      </c>
      <c r="O91" s="29">
        <v>3</v>
      </c>
      <c r="P91" s="29"/>
      <c r="Q91" s="27">
        <f t="shared" ref="Q91" si="35">(H91/D91)*100</f>
        <v>93.069306930693074</v>
      </c>
      <c r="R91" s="27">
        <f t="shared" ref="R91" si="36">((J91+I91)/D91)*100</f>
        <v>12.871287128712872</v>
      </c>
      <c r="S91" s="61"/>
    </row>
    <row r="92" spans="1:19" x14ac:dyDescent="0.25">
      <c r="A92" s="10" t="s">
        <v>32</v>
      </c>
      <c r="B92" s="24">
        <f t="shared" si="26"/>
        <v>69</v>
      </c>
      <c r="C92" s="29">
        <v>1</v>
      </c>
      <c r="D92" s="24">
        <f t="shared" si="31"/>
        <v>68</v>
      </c>
      <c r="E92" s="24">
        <f t="shared" si="32"/>
        <v>68</v>
      </c>
      <c r="F92" s="29"/>
      <c r="G92" s="29"/>
      <c r="H92" s="24">
        <f t="shared" si="27"/>
        <v>68</v>
      </c>
      <c r="I92" s="29">
        <v>11</v>
      </c>
      <c r="J92" s="29">
        <v>23</v>
      </c>
      <c r="K92" s="29">
        <v>27</v>
      </c>
      <c r="L92" s="29">
        <v>7</v>
      </c>
      <c r="M92" s="24">
        <f t="shared" si="28"/>
        <v>0</v>
      </c>
      <c r="N92" s="29"/>
      <c r="O92" s="29"/>
      <c r="P92" s="29"/>
      <c r="Q92" s="27">
        <f t="shared" si="29"/>
        <v>100</v>
      </c>
      <c r="R92" s="27">
        <f t="shared" si="30"/>
        <v>50</v>
      </c>
      <c r="S92" s="28"/>
    </row>
    <row r="93" spans="1:19" ht="21.75" x14ac:dyDescent="0.25">
      <c r="A93" s="10" t="s">
        <v>50</v>
      </c>
      <c r="B93" s="24">
        <f t="shared" si="26"/>
        <v>77</v>
      </c>
      <c r="C93" s="29"/>
      <c r="D93" s="24">
        <f t="shared" si="31"/>
        <v>77</v>
      </c>
      <c r="E93" s="24">
        <f t="shared" si="32"/>
        <v>70</v>
      </c>
      <c r="F93" s="29">
        <v>7</v>
      </c>
      <c r="G93" s="29"/>
      <c r="H93" s="24">
        <f t="shared" si="27"/>
        <v>61</v>
      </c>
      <c r="I93" s="29">
        <v>4</v>
      </c>
      <c r="J93" s="29">
        <v>33</v>
      </c>
      <c r="K93" s="29">
        <v>16</v>
      </c>
      <c r="L93" s="29">
        <v>8</v>
      </c>
      <c r="M93" s="24">
        <f t="shared" si="28"/>
        <v>9</v>
      </c>
      <c r="N93" s="29">
        <v>2</v>
      </c>
      <c r="O93" s="29">
        <v>4</v>
      </c>
      <c r="P93" s="29">
        <v>3</v>
      </c>
      <c r="Q93" s="27">
        <f t="shared" si="29"/>
        <v>79.220779220779221</v>
      </c>
      <c r="R93" s="27">
        <f t="shared" si="30"/>
        <v>48.051948051948052</v>
      </c>
      <c r="S93" s="28"/>
    </row>
    <row r="94" spans="1:19" x14ac:dyDescent="0.25">
      <c r="A94" s="10" t="s">
        <v>33</v>
      </c>
      <c r="B94" s="24">
        <f t="shared" si="26"/>
        <v>110</v>
      </c>
      <c r="C94" s="29"/>
      <c r="D94" s="24">
        <f t="shared" si="31"/>
        <v>110</v>
      </c>
      <c r="E94" s="24">
        <f t="shared" si="32"/>
        <v>110</v>
      </c>
      <c r="F94" s="29"/>
      <c r="G94" s="29"/>
      <c r="H94" s="24">
        <f t="shared" si="27"/>
        <v>59</v>
      </c>
      <c r="I94" s="29"/>
      <c r="J94" s="29">
        <v>6</v>
      </c>
      <c r="K94" s="29">
        <v>52</v>
      </c>
      <c r="L94" s="29">
        <v>1</v>
      </c>
      <c r="M94" s="24">
        <f t="shared" si="28"/>
        <v>51</v>
      </c>
      <c r="N94" s="29">
        <v>26</v>
      </c>
      <c r="O94" s="29">
        <v>17</v>
      </c>
      <c r="P94" s="29">
        <v>8</v>
      </c>
      <c r="Q94" s="27">
        <f t="shared" si="29"/>
        <v>53.63636363636364</v>
      </c>
      <c r="R94" s="27">
        <f t="shared" si="30"/>
        <v>5.4545454545454541</v>
      </c>
      <c r="S94" s="61"/>
    </row>
    <row r="95" spans="1:19" x14ac:dyDescent="0.25">
      <c r="A95" s="10" t="s">
        <v>34</v>
      </c>
      <c r="B95" s="24">
        <f t="shared" si="26"/>
        <v>83</v>
      </c>
      <c r="C95" s="29">
        <v>1</v>
      </c>
      <c r="D95" s="24">
        <f t="shared" si="31"/>
        <v>82</v>
      </c>
      <c r="E95" s="24">
        <f t="shared" si="32"/>
        <v>82</v>
      </c>
      <c r="F95" s="29"/>
      <c r="G95" s="29"/>
      <c r="H95" s="24">
        <f t="shared" si="27"/>
        <v>82</v>
      </c>
      <c r="I95" s="29">
        <v>11</v>
      </c>
      <c r="J95" s="29">
        <v>22</v>
      </c>
      <c r="K95" s="29">
        <v>32</v>
      </c>
      <c r="L95" s="29">
        <v>17</v>
      </c>
      <c r="M95" s="24">
        <f t="shared" si="28"/>
        <v>0</v>
      </c>
      <c r="N95" s="29"/>
      <c r="O95" s="29"/>
      <c r="P95" s="29"/>
      <c r="Q95" s="27">
        <f t="shared" si="29"/>
        <v>100</v>
      </c>
      <c r="R95" s="27">
        <f t="shared" si="30"/>
        <v>40.243902439024396</v>
      </c>
      <c r="S95" s="28"/>
    </row>
    <row r="96" spans="1:19" ht="21.75" x14ac:dyDescent="0.25">
      <c r="A96" s="10" t="s">
        <v>35</v>
      </c>
      <c r="B96" s="24">
        <f t="shared" si="26"/>
        <v>72</v>
      </c>
      <c r="C96" s="29"/>
      <c r="D96" s="24">
        <f t="shared" si="31"/>
        <v>72</v>
      </c>
      <c r="E96" s="24">
        <f t="shared" si="32"/>
        <v>72</v>
      </c>
      <c r="F96" s="29"/>
      <c r="G96" s="29"/>
      <c r="H96" s="24">
        <f t="shared" si="27"/>
        <v>44</v>
      </c>
      <c r="I96" s="29">
        <v>9</v>
      </c>
      <c r="J96" s="29">
        <v>15</v>
      </c>
      <c r="K96" s="29">
        <v>20</v>
      </c>
      <c r="L96" s="29"/>
      <c r="M96" s="24">
        <f t="shared" si="28"/>
        <v>28</v>
      </c>
      <c r="N96" s="29">
        <v>12</v>
      </c>
      <c r="O96" s="29">
        <v>6</v>
      </c>
      <c r="P96" s="29">
        <v>10</v>
      </c>
      <c r="Q96" s="27">
        <f t="shared" si="29"/>
        <v>61.111111111111114</v>
      </c>
      <c r="R96" s="27">
        <f t="shared" si="30"/>
        <v>33.333333333333329</v>
      </c>
      <c r="S96" s="28"/>
    </row>
    <row r="97" spans="1:19" x14ac:dyDescent="0.25">
      <c r="A97" s="10" t="s">
        <v>36</v>
      </c>
      <c r="B97" s="24">
        <f t="shared" si="26"/>
        <v>43</v>
      </c>
      <c r="C97" s="29"/>
      <c r="D97" s="24">
        <f t="shared" si="31"/>
        <v>43</v>
      </c>
      <c r="E97" s="24">
        <f t="shared" si="32"/>
        <v>43</v>
      </c>
      <c r="F97" s="29"/>
      <c r="G97" s="29">
        <v>4</v>
      </c>
      <c r="H97" s="24">
        <f t="shared" si="27"/>
        <v>33</v>
      </c>
      <c r="I97" s="29">
        <v>1</v>
      </c>
      <c r="J97" s="29">
        <v>17</v>
      </c>
      <c r="K97" s="29">
        <v>10</v>
      </c>
      <c r="L97" s="29">
        <v>5</v>
      </c>
      <c r="M97" s="24">
        <f t="shared" si="28"/>
        <v>6</v>
      </c>
      <c r="N97" s="29">
        <v>5</v>
      </c>
      <c r="O97" s="29">
        <v>1</v>
      </c>
      <c r="P97" s="29"/>
      <c r="Q97" s="27">
        <f t="shared" si="29"/>
        <v>76.744186046511629</v>
      </c>
      <c r="R97" s="27">
        <f t="shared" si="30"/>
        <v>41.860465116279073</v>
      </c>
      <c r="S97" s="28"/>
    </row>
    <row r="98" spans="1:19" x14ac:dyDescent="0.25">
      <c r="A98" s="10" t="s">
        <v>37</v>
      </c>
      <c r="B98" s="24">
        <f t="shared" si="26"/>
        <v>80</v>
      </c>
      <c r="C98" s="29"/>
      <c r="D98" s="24">
        <f t="shared" si="31"/>
        <v>80</v>
      </c>
      <c r="E98" s="24">
        <f t="shared" si="32"/>
        <v>80</v>
      </c>
      <c r="F98" s="29"/>
      <c r="G98" s="29"/>
      <c r="H98" s="24">
        <f t="shared" si="27"/>
        <v>71</v>
      </c>
      <c r="I98" s="29">
        <v>3</v>
      </c>
      <c r="J98" s="29">
        <v>28</v>
      </c>
      <c r="K98" s="29">
        <v>19</v>
      </c>
      <c r="L98" s="29">
        <v>21</v>
      </c>
      <c r="M98" s="24">
        <f t="shared" si="28"/>
        <v>9</v>
      </c>
      <c r="N98" s="29">
        <v>4</v>
      </c>
      <c r="O98" s="29">
        <v>3</v>
      </c>
      <c r="P98" s="29">
        <v>2</v>
      </c>
      <c r="Q98" s="27">
        <f t="shared" si="29"/>
        <v>88.75</v>
      </c>
      <c r="R98" s="27">
        <f t="shared" si="30"/>
        <v>38.75</v>
      </c>
      <c r="S98" s="28"/>
    </row>
    <row r="99" spans="1:19" x14ac:dyDescent="0.25">
      <c r="A99" s="10" t="s">
        <v>38</v>
      </c>
      <c r="B99" s="24">
        <f t="shared" si="26"/>
        <v>35</v>
      </c>
      <c r="C99" s="29">
        <v>2</v>
      </c>
      <c r="D99" s="24">
        <f t="shared" si="31"/>
        <v>33</v>
      </c>
      <c r="E99" s="24">
        <f t="shared" si="32"/>
        <v>33</v>
      </c>
      <c r="F99" s="29"/>
      <c r="G99" s="29"/>
      <c r="H99" s="24">
        <f t="shared" si="27"/>
        <v>31</v>
      </c>
      <c r="I99" s="29"/>
      <c r="J99" s="29">
        <v>14</v>
      </c>
      <c r="K99" s="29">
        <v>11</v>
      </c>
      <c r="L99" s="29">
        <v>6</v>
      </c>
      <c r="M99" s="24">
        <f t="shared" si="28"/>
        <v>2</v>
      </c>
      <c r="N99" s="29"/>
      <c r="O99" s="29">
        <v>2</v>
      </c>
      <c r="P99" s="29"/>
      <c r="Q99" s="27">
        <f t="shared" si="29"/>
        <v>93.939393939393938</v>
      </c>
      <c r="R99" s="27">
        <f t="shared" si="30"/>
        <v>42.424242424242422</v>
      </c>
      <c r="S99" s="28"/>
    </row>
    <row r="100" spans="1:19" x14ac:dyDescent="0.25">
      <c r="A100" s="10" t="s">
        <v>39</v>
      </c>
      <c r="B100" s="24">
        <f t="shared" si="26"/>
        <v>114</v>
      </c>
      <c r="C100" s="29">
        <v>1</v>
      </c>
      <c r="D100" s="24">
        <f t="shared" si="31"/>
        <v>113</v>
      </c>
      <c r="E100" s="24">
        <f t="shared" si="32"/>
        <v>112</v>
      </c>
      <c r="F100" s="29">
        <v>1</v>
      </c>
      <c r="G100" s="29"/>
      <c r="H100" s="24">
        <f t="shared" si="27"/>
        <v>94</v>
      </c>
      <c r="I100" s="29">
        <v>14</v>
      </c>
      <c r="J100" s="29">
        <v>21</v>
      </c>
      <c r="K100" s="29">
        <v>41</v>
      </c>
      <c r="L100" s="29">
        <v>18</v>
      </c>
      <c r="M100" s="24">
        <f t="shared" si="28"/>
        <v>18</v>
      </c>
      <c r="N100" s="29">
        <v>10</v>
      </c>
      <c r="O100" s="29">
        <v>4</v>
      </c>
      <c r="P100" s="29">
        <v>4</v>
      </c>
      <c r="Q100" s="27">
        <f t="shared" si="29"/>
        <v>83.185840707964601</v>
      </c>
      <c r="R100" s="27">
        <f t="shared" si="30"/>
        <v>30.973451327433626</v>
      </c>
      <c r="S100" s="28"/>
    </row>
    <row r="101" spans="1:19" x14ac:dyDescent="0.25">
      <c r="A101" s="10" t="s">
        <v>69</v>
      </c>
      <c r="B101" s="24">
        <f t="shared" si="26"/>
        <v>5</v>
      </c>
      <c r="C101" s="29"/>
      <c r="D101" s="24">
        <f t="shared" si="31"/>
        <v>5</v>
      </c>
      <c r="E101" s="24">
        <f t="shared" si="32"/>
        <v>5</v>
      </c>
      <c r="F101" s="29"/>
      <c r="G101" s="29"/>
      <c r="H101" s="24">
        <f t="shared" si="27"/>
        <v>5</v>
      </c>
      <c r="I101" s="29">
        <v>1</v>
      </c>
      <c r="J101" s="29">
        <v>3</v>
      </c>
      <c r="K101" s="29">
        <v>1</v>
      </c>
      <c r="L101" s="29"/>
      <c r="M101" s="24">
        <f t="shared" si="28"/>
        <v>0</v>
      </c>
      <c r="N101" s="29"/>
      <c r="O101" s="29"/>
      <c r="P101" s="29"/>
      <c r="Q101" s="27">
        <f t="shared" si="29"/>
        <v>100</v>
      </c>
      <c r="R101" s="27">
        <f t="shared" si="30"/>
        <v>80</v>
      </c>
      <c r="S101" s="28"/>
    </row>
    <row r="102" spans="1:19" x14ac:dyDescent="0.25">
      <c r="A102" s="31" t="s">
        <v>40</v>
      </c>
      <c r="B102" s="32">
        <f t="shared" si="26"/>
        <v>1691</v>
      </c>
      <c r="C102" s="33">
        <f>SUM(C80:C101)</f>
        <v>8</v>
      </c>
      <c r="D102" s="33">
        <f>E102+F102</f>
        <v>1683</v>
      </c>
      <c r="E102" s="33">
        <f>G102+H102+M102</f>
        <v>1671</v>
      </c>
      <c r="F102" s="33">
        <f>SUM(F80:F101)</f>
        <v>12</v>
      </c>
      <c r="G102" s="33">
        <f>SUM(G80:G101)</f>
        <v>4</v>
      </c>
      <c r="H102" s="33">
        <f>I102+J102+K102+L102</f>
        <v>1456</v>
      </c>
      <c r="I102" s="33">
        <f>SUM(I80:I101)</f>
        <v>150</v>
      </c>
      <c r="J102" s="33">
        <f>SUM(J80:J101)</f>
        <v>468</v>
      </c>
      <c r="K102" s="33">
        <f>SUM(K80:K101)</f>
        <v>563</v>
      </c>
      <c r="L102" s="33">
        <f>SUM(L80:L101)</f>
        <v>275</v>
      </c>
      <c r="M102" s="33">
        <f>N102+O102+P102</f>
        <v>211</v>
      </c>
      <c r="N102" s="33">
        <f>SUM(N80:N101)</f>
        <v>94</v>
      </c>
      <c r="O102" s="33">
        <f>SUM(O80:O101)</f>
        <v>54</v>
      </c>
      <c r="P102" s="33">
        <f>SUM(P80:P101)</f>
        <v>63</v>
      </c>
      <c r="Q102" s="34">
        <f t="shared" si="29"/>
        <v>86.512180629827682</v>
      </c>
      <c r="R102" s="34">
        <f t="shared" si="30"/>
        <v>36.720142602495542</v>
      </c>
      <c r="S102" s="30"/>
    </row>
    <row r="103" spans="1:19" x14ac:dyDescent="0.25">
      <c r="A103" s="35" t="s">
        <v>41</v>
      </c>
      <c r="B103" s="36"/>
      <c r="C103" s="36"/>
      <c r="D103" s="37">
        <f>(D102/B102)*100</f>
        <v>99.526907155529273</v>
      </c>
      <c r="E103" s="37">
        <f>(E102/D102)*100</f>
        <v>99.286987522281649</v>
      </c>
      <c r="F103" s="37">
        <f>(F102/D102)*100</f>
        <v>0.71301247771836007</v>
      </c>
      <c r="G103" s="37">
        <f>(G102/D102)*100</f>
        <v>0.23767082590612004</v>
      </c>
      <c r="H103" s="37">
        <f>(H102/D102)*100</f>
        <v>86.512180629827682</v>
      </c>
      <c r="I103" s="37">
        <f>(I102/D102)*100</f>
        <v>8.9126559714795004</v>
      </c>
      <c r="J103" s="37">
        <f>(J102/D102)*100</f>
        <v>27.807486631016044</v>
      </c>
      <c r="K103" s="37">
        <f>(K102/D102)*100</f>
        <v>33.452168746286389</v>
      </c>
      <c r="L103" s="37">
        <f>(L102/D102)*100</f>
        <v>16.33986928104575</v>
      </c>
      <c r="M103" s="37">
        <f>(M102/D102)*100</f>
        <v>12.537136066547832</v>
      </c>
      <c r="N103" s="37">
        <f>(N102/D102)*100</f>
        <v>5.5852644087938206</v>
      </c>
      <c r="O103" s="37">
        <f>(O102/D102)*100</f>
        <v>3.2085561497326207</v>
      </c>
      <c r="P103" s="37">
        <f>(P102/D102)*100</f>
        <v>3.7433155080213902</v>
      </c>
      <c r="Q103" s="38"/>
      <c r="R103" s="38"/>
      <c r="S103" s="28"/>
    </row>
    <row r="104" spans="1:19" x14ac:dyDescent="0.25">
      <c r="A104" s="85" t="s">
        <v>98</v>
      </c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</row>
    <row r="105" spans="1:19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x14ac:dyDescent="0.25">
      <c r="A107" s="101" t="s">
        <v>0</v>
      </c>
      <c r="B107" s="101"/>
      <c r="C107" s="101"/>
      <c r="D107" s="101"/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</row>
    <row r="108" spans="1:19" x14ac:dyDescent="0.25">
      <c r="A108" s="101" t="s">
        <v>71</v>
      </c>
      <c r="B108" s="101"/>
      <c r="C108" s="101"/>
      <c r="D108" s="101"/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</row>
    <row r="109" spans="1:19" x14ac:dyDescent="0.25">
      <c r="A109" s="89" t="s">
        <v>93</v>
      </c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</row>
    <row r="110" spans="1:19" x14ac:dyDescent="0.25">
      <c r="A110" s="2"/>
      <c r="B110" s="2"/>
      <c r="C110" s="3"/>
      <c r="D110" s="3"/>
      <c r="E110" s="85" t="s">
        <v>77</v>
      </c>
      <c r="F110" s="85"/>
      <c r="G110" s="85"/>
      <c r="H110" s="85"/>
      <c r="I110" s="85"/>
      <c r="J110" s="85"/>
      <c r="K110" s="85"/>
      <c r="L110" s="85"/>
      <c r="M110" s="85"/>
      <c r="N110" s="2"/>
      <c r="O110" s="2"/>
      <c r="P110" s="2"/>
      <c r="Q110" s="2"/>
      <c r="R110" s="2"/>
      <c r="S110" s="2"/>
    </row>
    <row r="111" spans="1:19" x14ac:dyDescent="0.25">
      <c r="A111" s="2"/>
      <c r="B111" s="2"/>
      <c r="C111" s="97" t="s">
        <v>45</v>
      </c>
      <c r="D111" s="97"/>
      <c r="E111" s="3"/>
      <c r="F111" s="20"/>
      <c r="G111" s="20"/>
      <c r="H111" s="20"/>
      <c r="I111" s="20"/>
      <c r="J111" s="20"/>
      <c r="K111" s="20"/>
      <c r="L111" s="20"/>
      <c r="M111" s="20"/>
      <c r="N111" s="20"/>
      <c r="O111" s="98" t="s">
        <v>55</v>
      </c>
      <c r="P111" s="85"/>
      <c r="Q111" s="85"/>
      <c r="R111" s="85"/>
      <c r="S111" s="85"/>
    </row>
    <row r="112" spans="1:19" x14ac:dyDescent="0.25">
      <c r="A112" s="86" t="s">
        <v>3</v>
      </c>
      <c r="B112" s="86" t="s">
        <v>4</v>
      </c>
      <c r="C112" s="86" t="s">
        <v>5</v>
      </c>
      <c r="D112" s="86" t="s">
        <v>6</v>
      </c>
      <c r="E112" s="86" t="s">
        <v>7</v>
      </c>
      <c r="F112" s="90" t="s">
        <v>8</v>
      </c>
      <c r="G112" s="91" t="s">
        <v>9</v>
      </c>
      <c r="H112" s="86" t="s">
        <v>10</v>
      </c>
      <c r="I112" s="86"/>
      <c r="J112" s="86"/>
      <c r="K112" s="86"/>
      <c r="L112" s="86"/>
      <c r="M112" s="93" t="s">
        <v>11</v>
      </c>
      <c r="N112" s="94"/>
      <c r="O112" s="94"/>
      <c r="P112" s="95"/>
      <c r="Q112" s="86" t="s">
        <v>12</v>
      </c>
      <c r="R112" s="86" t="s">
        <v>13</v>
      </c>
      <c r="S112" s="88" t="s">
        <v>14</v>
      </c>
    </row>
    <row r="113" spans="1:20" ht="40.5" customHeight="1" x14ac:dyDescent="0.25">
      <c r="A113" s="86"/>
      <c r="B113" s="87"/>
      <c r="C113" s="86"/>
      <c r="D113" s="86"/>
      <c r="E113" s="86"/>
      <c r="F113" s="90"/>
      <c r="G113" s="92"/>
      <c r="H113" s="4" t="s">
        <v>15</v>
      </c>
      <c r="I113" s="4" t="s">
        <v>16</v>
      </c>
      <c r="J113" s="4" t="s">
        <v>17</v>
      </c>
      <c r="K113" s="4" t="s">
        <v>18</v>
      </c>
      <c r="L113" s="4" t="s">
        <v>19</v>
      </c>
      <c r="M113" s="4" t="s">
        <v>20</v>
      </c>
      <c r="N113" s="4" t="s">
        <v>21</v>
      </c>
      <c r="O113" s="4" t="s">
        <v>22</v>
      </c>
      <c r="P113" s="4" t="s">
        <v>23</v>
      </c>
      <c r="Q113" s="96"/>
      <c r="R113" s="87"/>
      <c r="S113" s="88"/>
    </row>
    <row r="114" spans="1:20" x14ac:dyDescent="0.25">
      <c r="A114" s="21">
        <v>1</v>
      </c>
      <c r="B114" s="22">
        <v>2</v>
      </c>
      <c r="C114" s="21">
        <v>3</v>
      </c>
      <c r="D114" s="21">
        <v>4</v>
      </c>
      <c r="E114" s="21">
        <v>5</v>
      </c>
      <c r="F114" s="21">
        <v>6</v>
      </c>
      <c r="G114" s="21">
        <v>7</v>
      </c>
      <c r="H114" s="21">
        <v>8</v>
      </c>
      <c r="I114" s="21">
        <v>9</v>
      </c>
      <c r="J114" s="21">
        <v>10</v>
      </c>
      <c r="K114" s="21">
        <v>11</v>
      </c>
      <c r="L114" s="21">
        <v>12</v>
      </c>
      <c r="M114" s="21">
        <v>13</v>
      </c>
      <c r="N114" s="21">
        <v>14</v>
      </c>
      <c r="O114" s="21">
        <v>15</v>
      </c>
      <c r="P114" s="21">
        <v>16</v>
      </c>
      <c r="Q114" s="21">
        <v>17</v>
      </c>
      <c r="R114" s="22">
        <v>18</v>
      </c>
      <c r="S114" s="23">
        <v>19</v>
      </c>
    </row>
    <row r="115" spans="1:20" x14ac:dyDescent="0.25">
      <c r="A115" s="5" t="s">
        <v>24</v>
      </c>
      <c r="B115" s="24">
        <f>C115+D115</f>
        <v>68</v>
      </c>
      <c r="C115" s="25"/>
      <c r="D115" s="24">
        <f>E115+F115</f>
        <v>68</v>
      </c>
      <c r="E115" s="24">
        <f>G115+H115+M115</f>
        <v>68</v>
      </c>
      <c r="F115" s="26"/>
      <c r="G115" s="26"/>
      <c r="H115" s="24">
        <f>SUM(I115:L115)</f>
        <v>68</v>
      </c>
      <c r="I115" s="26">
        <v>14</v>
      </c>
      <c r="J115" s="26">
        <v>21</v>
      </c>
      <c r="K115" s="26">
        <v>31</v>
      </c>
      <c r="L115" s="26">
        <v>2</v>
      </c>
      <c r="M115" s="24">
        <f>N115+O115+P115</f>
        <v>0</v>
      </c>
      <c r="N115" s="26"/>
      <c r="O115" s="26"/>
      <c r="P115" s="26"/>
      <c r="Q115" s="27">
        <f t="shared" ref="Q115:Q137" si="37">(H115/D115)*100</f>
        <v>100</v>
      </c>
      <c r="R115" s="27">
        <f t="shared" ref="R115:R137" si="38">((J115+I115)/D115)*100</f>
        <v>51.470588235294116</v>
      </c>
      <c r="S115" s="28"/>
    </row>
    <row r="116" spans="1:20" x14ac:dyDescent="0.25">
      <c r="A116" s="10" t="s">
        <v>25</v>
      </c>
      <c r="B116" s="24">
        <f t="shared" ref="B116:B137" si="39">C116+D116</f>
        <v>60</v>
      </c>
      <c r="C116" s="29"/>
      <c r="D116" s="24">
        <f t="shared" ref="D116:D136" si="40">E116+F116</f>
        <v>60</v>
      </c>
      <c r="E116" s="24">
        <f t="shared" ref="E116:E136" si="41">G116+H116+M116</f>
        <v>60</v>
      </c>
      <c r="F116" s="29"/>
      <c r="G116" s="29"/>
      <c r="H116" s="24">
        <f>SUM(I116:L116)</f>
        <v>58</v>
      </c>
      <c r="I116" s="29">
        <v>12</v>
      </c>
      <c r="J116" s="29">
        <v>19</v>
      </c>
      <c r="K116" s="29">
        <v>19</v>
      </c>
      <c r="L116" s="29">
        <v>8</v>
      </c>
      <c r="M116" s="24">
        <f t="shared" ref="M116:M137" si="42">N116+O116+P116</f>
        <v>2</v>
      </c>
      <c r="N116" s="29"/>
      <c r="O116" s="29">
        <v>2</v>
      </c>
      <c r="P116" s="29"/>
      <c r="Q116" s="27">
        <f t="shared" si="37"/>
        <v>96.666666666666671</v>
      </c>
      <c r="R116" s="27">
        <f t="shared" si="38"/>
        <v>51.666666666666671</v>
      </c>
      <c r="S116" s="28"/>
    </row>
    <row r="117" spans="1:20" x14ac:dyDescent="0.25">
      <c r="A117" s="10" t="s">
        <v>26</v>
      </c>
      <c r="B117" s="24">
        <f t="shared" si="39"/>
        <v>23</v>
      </c>
      <c r="C117" s="29"/>
      <c r="D117" s="24">
        <f t="shared" si="40"/>
        <v>23</v>
      </c>
      <c r="E117" s="24">
        <f t="shared" si="41"/>
        <v>23</v>
      </c>
      <c r="F117" s="29"/>
      <c r="G117" s="29"/>
      <c r="H117" s="24">
        <f t="shared" ref="H117:H136" si="43">SUM(I117:L117)</f>
        <v>23</v>
      </c>
      <c r="I117" s="29">
        <v>5</v>
      </c>
      <c r="J117" s="29">
        <v>10</v>
      </c>
      <c r="K117" s="29">
        <v>8</v>
      </c>
      <c r="L117" s="29"/>
      <c r="M117" s="24">
        <f t="shared" si="42"/>
        <v>0</v>
      </c>
      <c r="N117" s="29"/>
      <c r="O117" s="29"/>
      <c r="P117" s="29"/>
      <c r="Q117" s="27">
        <f t="shared" si="37"/>
        <v>100</v>
      </c>
      <c r="R117" s="27">
        <f t="shared" si="38"/>
        <v>65.217391304347828</v>
      </c>
      <c r="S117" s="28"/>
    </row>
    <row r="118" spans="1:20" x14ac:dyDescent="0.25">
      <c r="A118" s="10" t="s">
        <v>49</v>
      </c>
      <c r="B118" s="24">
        <f t="shared" si="39"/>
        <v>69</v>
      </c>
      <c r="C118" s="29"/>
      <c r="D118" s="24">
        <f t="shared" si="40"/>
        <v>69</v>
      </c>
      <c r="E118" s="24">
        <f t="shared" si="41"/>
        <v>69</v>
      </c>
      <c r="F118" s="29"/>
      <c r="G118" s="29"/>
      <c r="H118" s="24">
        <f t="shared" si="43"/>
        <v>56</v>
      </c>
      <c r="I118" s="29">
        <v>9</v>
      </c>
      <c r="J118" s="29">
        <v>15</v>
      </c>
      <c r="K118" s="29">
        <v>28</v>
      </c>
      <c r="L118" s="29">
        <v>4</v>
      </c>
      <c r="M118" s="24">
        <f t="shared" si="42"/>
        <v>13</v>
      </c>
      <c r="N118" s="29">
        <v>4</v>
      </c>
      <c r="O118" s="29">
        <v>2</v>
      </c>
      <c r="P118" s="29">
        <v>7</v>
      </c>
      <c r="Q118" s="27">
        <f t="shared" si="37"/>
        <v>81.159420289855078</v>
      </c>
      <c r="R118" s="27">
        <f t="shared" si="38"/>
        <v>34.782608695652172</v>
      </c>
      <c r="S118" s="28"/>
    </row>
    <row r="119" spans="1:20" ht="21" x14ac:dyDescent="0.25">
      <c r="A119" s="45" t="s">
        <v>103</v>
      </c>
      <c r="B119" s="24">
        <f t="shared" si="39"/>
        <v>49</v>
      </c>
      <c r="C119" s="29"/>
      <c r="D119" s="24">
        <f t="shared" si="40"/>
        <v>49</v>
      </c>
      <c r="E119" s="24">
        <f t="shared" si="41"/>
        <v>49</v>
      </c>
      <c r="F119" s="29"/>
      <c r="G119" s="29"/>
      <c r="H119" s="24">
        <f t="shared" si="43"/>
        <v>49</v>
      </c>
      <c r="I119" s="29">
        <v>2</v>
      </c>
      <c r="J119" s="29">
        <v>11</v>
      </c>
      <c r="K119" s="29">
        <v>35</v>
      </c>
      <c r="L119" s="29">
        <v>1</v>
      </c>
      <c r="M119" s="24">
        <f t="shared" si="42"/>
        <v>0</v>
      </c>
      <c r="N119" s="29"/>
      <c r="O119" s="29"/>
      <c r="P119" s="29"/>
      <c r="Q119" s="27">
        <f t="shared" si="37"/>
        <v>100</v>
      </c>
      <c r="R119" s="27">
        <f t="shared" si="38"/>
        <v>26.530612244897959</v>
      </c>
      <c r="S119" s="28"/>
    </row>
    <row r="120" spans="1:20" x14ac:dyDescent="0.25">
      <c r="A120" s="10" t="s">
        <v>27</v>
      </c>
      <c r="B120" s="24">
        <f t="shared" si="39"/>
        <v>84</v>
      </c>
      <c r="C120" s="29"/>
      <c r="D120" s="24">
        <f t="shared" si="40"/>
        <v>84</v>
      </c>
      <c r="E120" s="24">
        <f t="shared" si="41"/>
        <v>84</v>
      </c>
      <c r="F120" s="29"/>
      <c r="G120" s="29"/>
      <c r="H120" s="24">
        <f t="shared" si="43"/>
        <v>64</v>
      </c>
      <c r="I120" s="29">
        <v>6</v>
      </c>
      <c r="J120" s="29">
        <v>19</v>
      </c>
      <c r="K120" s="29">
        <v>29</v>
      </c>
      <c r="L120" s="29">
        <v>10</v>
      </c>
      <c r="M120" s="24">
        <f t="shared" si="42"/>
        <v>20</v>
      </c>
      <c r="N120" s="29">
        <v>7</v>
      </c>
      <c r="O120" s="29">
        <v>4</v>
      </c>
      <c r="P120" s="29">
        <v>9</v>
      </c>
      <c r="Q120" s="27">
        <f t="shared" si="37"/>
        <v>76.19047619047619</v>
      </c>
      <c r="R120" s="27">
        <f t="shared" si="38"/>
        <v>29.761904761904763</v>
      </c>
      <c r="S120" s="28"/>
    </row>
    <row r="121" spans="1:20" x14ac:dyDescent="0.25">
      <c r="A121" s="10" t="s">
        <v>48</v>
      </c>
      <c r="B121" s="24">
        <f t="shared" si="39"/>
        <v>79</v>
      </c>
      <c r="C121" s="29"/>
      <c r="D121" s="24">
        <f t="shared" si="40"/>
        <v>79</v>
      </c>
      <c r="E121" s="24">
        <f t="shared" si="41"/>
        <v>77</v>
      </c>
      <c r="F121" s="29">
        <v>2</v>
      </c>
      <c r="G121" s="29"/>
      <c r="H121" s="24">
        <f t="shared" si="43"/>
        <v>64</v>
      </c>
      <c r="I121" s="29">
        <v>1</v>
      </c>
      <c r="J121" s="29">
        <v>33</v>
      </c>
      <c r="K121" s="29">
        <v>26</v>
      </c>
      <c r="L121" s="29">
        <v>4</v>
      </c>
      <c r="M121" s="24">
        <f t="shared" si="42"/>
        <v>13</v>
      </c>
      <c r="N121" s="29">
        <v>10</v>
      </c>
      <c r="O121" s="29">
        <v>1</v>
      </c>
      <c r="P121" s="29">
        <v>2</v>
      </c>
      <c r="Q121" s="27">
        <f t="shared" si="37"/>
        <v>81.012658227848107</v>
      </c>
      <c r="R121" s="27">
        <f t="shared" si="38"/>
        <v>43.037974683544306</v>
      </c>
      <c r="S121" s="28"/>
    </row>
    <row r="122" spans="1:20" x14ac:dyDescent="0.25">
      <c r="A122" s="10" t="s">
        <v>28</v>
      </c>
      <c r="B122" s="24">
        <f t="shared" si="39"/>
        <v>71</v>
      </c>
      <c r="C122" s="29"/>
      <c r="D122" s="24">
        <f t="shared" si="40"/>
        <v>71</v>
      </c>
      <c r="E122" s="24">
        <f t="shared" si="41"/>
        <v>71</v>
      </c>
      <c r="F122" s="29"/>
      <c r="G122" s="29"/>
      <c r="H122" s="24">
        <f t="shared" si="43"/>
        <v>69</v>
      </c>
      <c r="I122" s="29">
        <v>2</v>
      </c>
      <c r="J122" s="29">
        <v>14</v>
      </c>
      <c r="K122" s="29">
        <v>26</v>
      </c>
      <c r="L122" s="29">
        <v>27</v>
      </c>
      <c r="M122" s="24">
        <f t="shared" si="42"/>
        <v>2</v>
      </c>
      <c r="N122" s="29"/>
      <c r="O122" s="29"/>
      <c r="P122" s="29">
        <v>2</v>
      </c>
      <c r="Q122" s="27">
        <f>(H122/D122)*100</f>
        <v>97.183098591549296</v>
      </c>
      <c r="R122" s="27">
        <f>((J122+I122)/D122)*100</f>
        <v>22.535211267605636</v>
      </c>
      <c r="S122" s="28"/>
    </row>
    <row r="123" spans="1:20" x14ac:dyDescent="0.25">
      <c r="A123" s="10" t="s">
        <v>29</v>
      </c>
      <c r="B123" s="24">
        <f t="shared" si="39"/>
        <v>43</v>
      </c>
      <c r="C123" s="29">
        <v>1</v>
      </c>
      <c r="D123" s="24">
        <f t="shared" si="40"/>
        <v>42</v>
      </c>
      <c r="E123" s="24">
        <f t="shared" si="41"/>
        <v>42</v>
      </c>
      <c r="F123" s="29"/>
      <c r="G123" s="29"/>
      <c r="H123" s="24">
        <f t="shared" si="43"/>
        <v>40</v>
      </c>
      <c r="I123" s="29">
        <v>3</v>
      </c>
      <c r="J123" s="29">
        <v>13</v>
      </c>
      <c r="K123" s="29">
        <v>21</v>
      </c>
      <c r="L123" s="29">
        <v>3</v>
      </c>
      <c r="M123" s="24">
        <f t="shared" si="42"/>
        <v>2</v>
      </c>
      <c r="N123" s="29">
        <v>2</v>
      </c>
      <c r="O123" s="29"/>
      <c r="P123" s="29"/>
      <c r="Q123" s="27">
        <f t="shared" si="37"/>
        <v>95.238095238095227</v>
      </c>
      <c r="R123" s="27">
        <f t="shared" si="38"/>
        <v>38.095238095238095</v>
      </c>
      <c r="S123" s="28"/>
    </row>
    <row r="124" spans="1:20" x14ac:dyDescent="0.25">
      <c r="A124" s="10" t="s">
        <v>30</v>
      </c>
      <c r="B124" s="24">
        <f t="shared" si="39"/>
        <v>65</v>
      </c>
      <c r="C124" s="29">
        <v>1</v>
      </c>
      <c r="D124" s="24">
        <f t="shared" si="40"/>
        <v>64</v>
      </c>
      <c r="E124" s="24">
        <f t="shared" si="41"/>
        <v>63</v>
      </c>
      <c r="F124" s="29">
        <v>1</v>
      </c>
      <c r="G124" s="29"/>
      <c r="H124" s="24">
        <f t="shared" si="43"/>
        <v>63</v>
      </c>
      <c r="I124" s="29">
        <v>7</v>
      </c>
      <c r="J124" s="29">
        <v>22</v>
      </c>
      <c r="K124" s="29">
        <v>17</v>
      </c>
      <c r="L124" s="29">
        <v>17</v>
      </c>
      <c r="M124" s="24">
        <f t="shared" si="42"/>
        <v>0</v>
      </c>
      <c r="N124" s="29"/>
      <c r="O124" s="29"/>
      <c r="P124" s="29"/>
      <c r="Q124" s="27">
        <f t="shared" si="37"/>
        <v>98.4375</v>
      </c>
      <c r="R124" s="27">
        <f t="shared" si="38"/>
        <v>45.3125</v>
      </c>
      <c r="S124" s="28"/>
    </row>
    <row r="125" spans="1:20" x14ac:dyDescent="0.25">
      <c r="A125" s="10" t="s">
        <v>31</v>
      </c>
      <c r="B125" s="24">
        <f>C125+D125</f>
        <v>266</v>
      </c>
      <c r="C125" s="29">
        <v>1</v>
      </c>
      <c r="D125" s="24">
        <f t="shared" si="40"/>
        <v>265</v>
      </c>
      <c r="E125" s="24">
        <f t="shared" si="41"/>
        <v>250</v>
      </c>
      <c r="F125" s="29">
        <v>15</v>
      </c>
      <c r="G125" s="29"/>
      <c r="H125" s="24">
        <f t="shared" si="43"/>
        <v>247</v>
      </c>
      <c r="I125" s="29">
        <v>21</v>
      </c>
      <c r="J125" s="29">
        <v>71</v>
      </c>
      <c r="K125" s="29">
        <v>55</v>
      </c>
      <c r="L125" s="29">
        <v>100</v>
      </c>
      <c r="M125" s="24">
        <f t="shared" si="42"/>
        <v>3</v>
      </c>
      <c r="N125" s="29">
        <v>2</v>
      </c>
      <c r="O125" s="29">
        <v>1</v>
      </c>
      <c r="P125" s="29"/>
      <c r="Q125" s="27">
        <f t="shared" si="37"/>
        <v>93.20754716981132</v>
      </c>
      <c r="R125" s="27">
        <f t="shared" si="38"/>
        <v>34.716981132075468</v>
      </c>
      <c r="S125" s="61"/>
      <c r="T125" s="62"/>
    </row>
    <row r="126" spans="1:20" x14ac:dyDescent="0.25">
      <c r="A126" s="10" t="s">
        <v>101</v>
      </c>
      <c r="B126" s="24">
        <f>C126+D126</f>
        <v>62</v>
      </c>
      <c r="C126" s="29"/>
      <c r="D126" s="24">
        <f t="shared" ref="D126" si="44">E126+F126</f>
        <v>62</v>
      </c>
      <c r="E126" s="24">
        <f t="shared" ref="E126" si="45">G126+H126+M126</f>
        <v>62</v>
      </c>
      <c r="F126" s="29"/>
      <c r="G126" s="29">
        <v>1</v>
      </c>
      <c r="H126" s="24">
        <f t="shared" si="43"/>
        <v>55</v>
      </c>
      <c r="I126" s="29">
        <v>3</v>
      </c>
      <c r="J126" s="29">
        <v>11</v>
      </c>
      <c r="K126" s="29">
        <v>16</v>
      </c>
      <c r="L126" s="29">
        <v>25</v>
      </c>
      <c r="M126" s="24">
        <f t="shared" si="42"/>
        <v>6</v>
      </c>
      <c r="N126" s="29">
        <v>6</v>
      </c>
      <c r="O126" s="29"/>
      <c r="P126" s="29"/>
      <c r="Q126" s="27">
        <f t="shared" ref="Q126" si="46">(H126/D126)*100</f>
        <v>88.709677419354833</v>
      </c>
      <c r="R126" s="27">
        <f t="shared" ref="R126" si="47">((J126+I126)/D126)*100</f>
        <v>22.58064516129032</v>
      </c>
      <c r="S126" s="61"/>
      <c r="T126" s="62"/>
    </row>
    <row r="127" spans="1:20" s="46" customFormat="1" ht="15.75" customHeight="1" x14ac:dyDescent="0.25">
      <c r="A127" s="47" t="s">
        <v>32</v>
      </c>
      <c r="B127" s="24">
        <f t="shared" si="39"/>
        <v>57</v>
      </c>
      <c r="C127" s="29"/>
      <c r="D127" s="24">
        <f t="shared" si="40"/>
        <v>57</v>
      </c>
      <c r="E127" s="24">
        <f t="shared" si="41"/>
        <v>57</v>
      </c>
      <c r="F127" s="29"/>
      <c r="G127" s="29"/>
      <c r="H127" s="24">
        <f t="shared" si="43"/>
        <v>57</v>
      </c>
      <c r="I127" s="29">
        <v>10</v>
      </c>
      <c r="J127" s="29">
        <v>11</v>
      </c>
      <c r="K127" s="29">
        <v>31</v>
      </c>
      <c r="L127" s="29">
        <v>5</v>
      </c>
      <c r="M127" s="24">
        <f t="shared" si="42"/>
        <v>0</v>
      </c>
      <c r="N127" s="29"/>
      <c r="O127" s="29"/>
      <c r="P127" s="29"/>
      <c r="Q127" s="27">
        <f t="shared" si="37"/>
        <v>100</v>
      </c>
      <c r="R127" s="27">
        <f t="shared" si="38"/>
        <v>36.84210526315789</v>
      </c>
      <c r="S127" s="63"/>
      <c r="T127" s="64"/>
    </row>
    <row r="128" spans="1:20" ht="22.5" customHeight="1" x14ac:dyDescent="0.25">
      <c r="A128" s="10" t="s">
        <v>50</v>
      </c>
      <c r="B128" s="24">
        <f t="shared" si="39"/>
        <v>51</v>
      </c>
      <c r="C128" s="29">
        <v>1</v>
      </c>
      <c r="D128" s="24">
        <f t="shared" si="40"/>
        <v>50</v>
      </c>
      <c r="E128" s="24">
        <f t="shared" si="41"/>
        <v>48</v>
      </c>
      <c r="F128" s="29">
        <v>2</v>
      </c>
      <c r="G128" s="29"/>
      <c r="H128" s="24">
        <f t="shared" si="43"/>
        <v>43</v>
      </c>
      <c r="I128" s="29">
        <v>5</v>
      </c>
      <c r="J128" s="29">
        <v>21</v>
      </c>
      <c r="K128" s="29">
        <v>15</v>
      </c>
      <c r="L128" s="29">
        <v>2</v>
      </c>
      <c r="M128" s="24">
        <f t="shared" si="42"/>
        <v>5</v>
      </c>
      <c r="N128" s="29">
        <v>5</v>
      </c>
      <c r="O128" s="29"/>
      <c r="P128" s="29"/>
      <c r="Q128" s="27">
        <f t="shared" si="37"/>
        <v>86</v>
      </c>
      <c r="R128" s="27">
        <f t="shared" si="38"/>
        <v>52</v>
      </c>
      <c r="S128" s="65"/>
      <c r="T128" s="62"/>
    </row>
    <row r="129" spans="1:20" x14ac:dyDescent="0.25">
      <c r="A129" s="10" t="s">
        <v>33</v>
      </c>
      <c r="B129" s="24">
        <f t="shared" si="39"/>
        <v>123</v>
      </c>
      <c r="C129" s="29"/>
      <c r="D129" s="24">
        <f t="shared" si="40"/>
        <v>123</v>
      </c>
      <c r="E129" s="24">
        <f t="shared" si="41"/>
        <v>123</v>
      </c>
      <c r="F129" s="29"/>
      <c r="G129" s="29"/>
      <c r="H129" s="24">
        <f t="shared" si="43"/>
        <v>104</v>
      </c>
      <c r="I129" s="29">
        <v>10</v>
      </c>
      <c r="J129" s="29">
        <v>10</v>
      </c>
      <c r="K129" s="29">
        <v>82</v>
      </c>
      <c r="L129" s="29">
        <v>2</v>
      </c>
      <c r="M129" s="24">
        <f t="shared" si="42"/>
        <v>19</v>
      </c>
      <c r="N129" s="29">
        <v>11</v>
      </c>
      <c r="O129" s="29">
        <v>6</v>
      </c>
      <c r="P129" s="29">
        <v>2</v>
      </c>
      <c r="Q129" s="27">
        <f t="shared" si="37"/>
        <v>84.552845528455293</v>
      </c>
      <c r="R129" s="27">
        <f t="shared" si="38"/>
        <v>16.260162601626014</v>
      </c>
      <c r="S129" s="61"/>
      <c r="T129" s="62"/>
    </row>
    <row r="130" spans="1:20" x14ac:dyDescent="0.25">
      <c r="A130" s="10" t="s">
        <v>34</v>
      </c>
      <c r="B130" s="24">
        <f t="shared" si="39"/>
        <v>96</v>
      </c>
      <c r="C130" s="29"/>
      <c r="D130" s="24">
        <f t="shared" si="40"/>
        <v>96</v>
      </c>
      <c r="E130" s="24">
        <f t="shared" si="41"/>
        <v>96</v>
      </c>
      <c r="F130" s="29"/>
      <c r="G130" s="29"/>
      <c r="H130" s="24">
        <f t="shared" si="43"/>
        <v>94</v>
      </c>
      <c r="I130" s="29">
        <v>15</v>
      </c>
      <c r="J130" s="29">
        <v>20</v>
      </c>
      <c r="K130" s="29">
        <v>36</v>
      </c>
      <c r="L130" s="29">
        <v>23</v>
      </c>
      <c r="M130" s="24">
        <f t="shared" si="42"/>
        <v>2</v>
      </c>
      <c r="N130" s="29"/>
      <c r="O130" s="29"/>
      <c r="P130" s="29">
        <v>2</v>
      </c>
      <c r="Q130" s="27">
        <f t="shared" si="37"/>
        <v>97.916666666666657</v>
      </c>
      <c r="R130" s="27">
        <f t="shared" si="38"/>
        <v>36.458333333333329</v>
      </c>
      <c r="S130" s="28"/>
    </row>
    <row r="131" spans="1:20" ht="21.75" x14ac:dyDescent="0.25">
      <c r="A131" s="10" t="s">
        <v>51</v>
      </c>
      <c r="B131" s="24">
        <f t="shared" si="39"/>
        <v>36</v>
      </c>
      <c r="C131" s="29"/>
      <c r="D131" s="24">
        <f t="shared" si="40"/>
        <v>36</v>
      </c>
      <c r="E131" s="24">
        <f t="shared" si="41"/>
        <v>36</v>
      </c>
      <c r="F131" s="29"/>
      <c r="G131" s="29"/>
      <c r="H131" s="24">
        <f t="shared" si="43"/>
        <v>16</v>
      </c>
      <c r="I131" s="29">
        <v>4</v>
      </c>
      <c r="J131" s="29">
        <v>4</v>
      </c>
      <c r="K131" s="29">
        <v>5</v>
      </c>
      <c r="L131" s="29">
        <v>3</v>
      </c>
      <c r="M131" s="24">
        <f t="shared" si="42"/>
        <v>20</v>
      </c>
      <c r="N131" s="29">
        <v>7</v>
      </c>
      <c r="O131" s="29">
        <v>6</v>
      </c>
      <c r="P131" s="29">
        <v>7</v>
      </c>
      <c r="Q131" s="27">
        <f t="shared" si="37"/>
        <v>44.444444444444443</v>
      </c>
      <c r="R131" s="27">
        <f t="shared" si="38"/>
        <v>22.222222222222221</v>
      </c>
      <c r="S131" s="28"/>
    </row>
    <row r="132" spans="1:20" x14ac:dyDescent="0.25">
      <c r="A132" s="10" t="s">
        <v>36</v>
      </c>
      <c r="B132" s="24">
        <f t="shared" si="39"/>
        <v>109</v>
      </c>
      <c r="C132" s="29"/>
      <c r="D132" s="24">
        <f t="shared" si="40"/>
        <v>109</v>
      </c>
      <c r="E132" s="24">
        <f t="shared" si="41"/>
        <v>109</v>
      </c>
      <c r="F132" s="29"/>
      <c r="G132" s="29">
        <v>20</v>
      </c>
      <c r="H132" s="24">
        <f t="shared" si="43"/>
        <v>83</v>
      </c>
      <c r="I132" s="29">
        <v>13</v>
      </c>
      <c r="J132" s="29">
        <v>32</v>
      </c>
      <c r="K132" s="29">
        <v>27</v>
      </c>
      <c r="L132" s="29">
        <v>11</v>
      </c>
      <c r="M132" s="24">
        <f t="shared" si="42"/>
        <v>6</v>
      </c>
      <c r="N132" s="29">
        <v>5</v>
      </c>
      <c r="O132" s="29">
        <v>1</v>
      </c>
      <c r="P132" s="29"/>
      <c r="Q132" s="27">
        <f t="shared" si="37"/>
        <v>76.146788990825684</v>
      </c>
      <c r="R132" s="27">
        <f t="shared" si="38"/>
        <v>41.284403669724774</v>
      </c>
      <c r="S132" s="28"/>
    </row>
    <row r="133" spans="1:20" x14ac:dyDescent="0.25">
      <c r="A133" s="10" t="s">
        <v>37</v>
      </c>
      <c r="B133" s="24">
        <f t="shared" si="39"/>
        <v>95</v>
      </c>
      <c r="C133" s="29"/>
      <c r="D133" s="24">
        <f t="shared" si="40"/>
        <v>95</v>
      </c>
      <c r="E133" s="24">
        <f t="shared" si="41"/>
        <v>95</v>
      </c>
      <c r="F133" s="29"/>
      <c r="G133" s="29"/>
      <c r="H133" s="24">
        <f t="shared" si="43"/>
        <v>66</v>
      </c>
      <c r="I133" s="29">
        <v>5</v>
      </c>
      <c r="J133" s="29">
        <v>27</v>
      </c>
      <c r="K133" s="29">
        <v>25</v>
      </c>
      <c r="L133" s="29">
        <v>9</v>
      </c>
      <c r="M133" s="24">
        <f t="shared" si="42"/>
        <v>29</v>
      </c>
      <c r="N133" s="29">
        <v>7</v>
      </c>
      <c r="O133" s="29">
        <v>18</v>
      </c>
      <c r="P133" s="29">
        <v>4</v>
      </c>
      <c r="Q133" s="27">
        <f t="shared" si="37"/>
        <v>69.473684210526315</v>
      </c>
      <c r="R133" s="27">
        <f t="shared" si="38"/>
        <v>33.684210526315788</v>
      </c>
      <c r="S133" s="28"/>
    </row>
    <row r="134" spans="1:20" x14ac:dyDescent="0.25">
      <c r="A134" s="10" t="s">
        <v>38</v>
      </c>
      <c r="B134" s="24">
        <f t="shared" si="39"/>
        <v>45</v>
      </c>
      <c r="C134" s="29"/>
      <c r="D134" s="24">
        <f t="shared" si="40"/>
        <v>45</v>
      </c>
      <c r="E134" s="24">
        <f t="shared" si="41"/>
        <v>45</v>
      </c>
      <c r="F134" s="29"/>
      <c r="G134" s="29"/>
      <c r="H134" s="24">
        <f t="shared" si="43"/>
        <v>44</v>
      </c>
      <c r="I134" s="29">
        <v>5</v>
      </c>
      <c r="J134" s="29">
        <v>21</v>
      </c>
      <c r="K134" s="29">
        <v>13</v>
      </c>
      <c r="L134" s="29">
        <v>5</v>
      </c>
      <c r="M134" s="24">
        <f t="shared" si="42"/>
        <v>1</v>
      </c>
      <c r="N134" s="29">
        <v>1</v>
      </c>
      <c r="O134" s="29"/>
      <c r="P134" s="29"/>
      <c r="Q134" s="27">
        <f t="shared" si="37"/>
        <v>97.777777777777771</v>
      </c>
      <c r="R134" s="27">
        <f t="shared" si="38"/>
        <v>57.777777777777771</v>
      </c>
      <c r="S134" s="28"/>
    </row>
    <row r="135" spans="1:20" x14ac:dyDescent="0.25">
      <c r="A135" s="10" t="s">
        <v>39</v>
      </c>
      <c r="B135" s="24">
        <f t="shared" si="39"/>
        <v>125</v>
      </c>
      <c r="C135" s="29">
        <v>1</v>
      </c>
      <c r="D135" s="24">
        <f t="shared" si="40"/>
        <v>124</v>
      </c>
      <c r="E135" s="24">
        <f t="shared" si="41"/>
        <v>124</v>
      </c>
      <c r="F135" s="29"/>
      <c r="G135" s="29">
        <v>1</v>
      </c>
      <c r="H135" s="24">
        <f t="shared" si="43"/>
        <v>104</v>
      </c>
      <c r="I135" s="29">
        <v>16</v>
      </c>
      <c r="J135" s="29">
        <v>31</v>
      </c>
      <c r="K135" s="29">
        <v>50</v>
      </c>
      <c r="L135" s="29">
        <v>7</v>
      </c>
      <c r="M135" s="24">
        <f t="shared" si="42"/>
        <v>19</v>
      </c>
      <c r="N135" s="29">
        <v>11</v>
      </c>
      <c r="O135" s="29">
        <v>6</v>
      </c>
      <c r="P135" s="29">
        <v>2</v>
      </c>
      <c r="Q135" s="27">
        <f t="shared" si="37"/>
        <v>83.870967741935488</v>
      </c>
      <c r="R135" s="27">
        <f t="shared" si="38"/>
        <v>37.903225806451616</v>
      </c>
      <c r="S135" s="28"/>
    </row>
    <row r="136" spans="1:20" x14ac:dyDescent="0.25">
      <c r="A136" s="10" t="s">
        <v>69</v>
      </c>
      <c r="B136" s="24">
        <f t="shared" si="39"/>
        <v>23</v>
      </c>
      <c r="C136" s="29"/>
      <c r="D136" s="24">
        <f t="shared" si="40"/>
        <v>23</v>
      </c>
      <c r="E136" s="24">
        <f t="shared" si="41"/>
        <v>21</v>
      </c>
      <c r="F136" s="29">
        <v>2</v>
      </c>
      <c r="G136" s="29"/>
      <c r="H136" s="24">
        <f t="shared" si="43"/>
        <v>21</v>
      </c>
      <c r="I136" s="29"/>
      <c r="J136" s="29">
        <v>13</v>
      </c>
      <c r="K136" s="29">
        <v>8</v>
      </c>
      <c r="L136" s="29"/>
      <c r="M136" s="24">
        <f t="shared" si="42"/>
        <v>0</v>
      </c>
      <c r="N136" s="29"/>
      <c r="O136" s="29"/>
      <c r="P136" s="29"/>
      <c r="Q136" s="27">
        <f t="shared" si="37"/>
        <v>91.304347826086953</v>
      </c>
      <c r="R136" s="27">
        <f t="shared" si="38"/>
        <v>56.521739130434781</v>
      </c>
      <c r="S136" s="28"/>
    </row>
    <row r="137" spans="1:20" x14ac:dyDescent="0.25">
      <c r="A137" s="31" t="s">
        <v>40</v>
      </c>
      <c r="B137" s="32">
        <f t="shared" si="39"/>
        <v>1699</v>
      </c>
      <c r="C137" s="33">
        <f>SUM(C115:C136)</f>
        <v>5</v>
      </c>
      <c r="D137" s="32">
        <f>E137+F137</f>
        <v>1694</v>
      </c>
      <c r="E137" s="32">
        <f>G137+H137+M137</f>
        <v>1672</v>
      </c>
      <c r="F137" s="33">
        <f>SUM(F115:F136)</f>
        <v>22</v>
      </c>
      <c r="G137" s="33">
        <f>SUM(G115:G136)</f>
        <v>22</v>
      </c>
      <c r="H137" s="33">
        <f>I137+J137+K137+L137</f>
        <v>1488</v>
      </c>
      <c r="I137" s="33">
        <f>SUM(I115:I136)</f>
        <v>168</v>
      </c>
      <c r="J137" s="33">
        <f>SUM(J115:J136)</f>
        <v>449</v>
      </c>
      <c r="K137" s="33">
        <f>SUM(K115:K136)</f>
        <v>603</v>
      </c>
      <c r="L137" s="33">
        <f>SUM(L115:L136)</f>
        <v>268</v>
      </c>
      <c r="M137" s="32">
        <f t="shared" si="42"/>
        <v>162</v>
      </c>
      <c r="N137" s="33">
        <f>SUM(N115:N136)</f>
        <v>78</v>
      </c>
      <c r="O137" s="33">
        <f>SUM(O115:O136)</f>
        <v>47</v>
      </c>
      <c r="P137" s="33">
        <f>SUM(P115:P136)</f>
        <v>37</v>
      </c>
      <c r="Q137" s="34">
        <f t="shared" si="37"/>
        <v>87.839433293978757</v>
      </c>
      <c r="R137" s="34">
        <f t="shared" si="38"/>
        <v>36.422668240850058</v>
      </c>
      <c r="S137" s="28"/>
    </row>
    <row r="138" spans="1:20" x14ac:dyDescent="0.25">
      <c r="A138" s="35" t="s">
        <v>41</v>
      </c>
      <c r="B138" s="36"/>
      <c r="C138" s="36"/>
      <c r="D138" s="37">
        <f>(D137/B137)*100</f>
        <v>99.705709240729846</v>
      </c>
      <c r="E138" s="37">
        <f>(E137/D137)*100</f>
        <v>98.701298701298697</v>
      </c>
      <c r="F138" s="37">
        <f>(F137/D137)*100</f>
        <v>1.2987012987012987</v>
      </c>
      <c r="G138" s="37">
        <f>(G137/D137)*100</f>
        <v>1.2987012987012987</v>
      </c>
      <c r="H138" s="37">
        <f>(H137/D137)*100</f>
        <v>87.839433293978757</v>
      </c>
      <c r="I138" s="37">
        <f>(I137/D137)*100</f>
        <v>9.9173553719008272</v>
      </c>
      <c r="J138" s="37">
        <f>(J137/D137)*100</f>
        <v>26.505312868949233</v>
      </c>
      <c r="K138" s="37">
        <f>(K137/D137)*100</f>
        <v>35.596221959858326</v>
      </c>
      <c r="L138" s="37">
        <f>(L137/D137)*100</f>
        <v>15.820543093270366</v>
      </c>
      <c r="M138" s="37">
        <f>(M137/D137)*100</f>
        <v>9.5631641086186541</v>
      </c>
      <c r="N138" s="37">
        <f>(N137/D137)*100</f>
        <v>4.6044864226682405</v>
      </c>
      <c r="O138" s="37">
        <f>(O137/D137)*100</f>
        <v>2.7744982290436835</v>
      </c>
      <c r="P138" s="37">
        <f>(P137/D137)*100</f>
        <v>2.1841794569067297</v>
      </c>
      <c r="Q138" s="38"/>
      <c r="R138" s="38"/>
      <c r="S138" s="28"/>
    </row>
    <row r="139" spans="1:20" x14ac:dyDescent="0.25">
      <c r="A139" s="85" t="s">
        <v>98</v>
      </c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</row>
    <row r="140" spans="1:2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2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20" x14ac:dyDescent="0.25">
      <c r="A142" s="101" t="s">
        <v>0</v>
      </c>
      <c r="B142" s="101"/>
      <c r="C142" s="101"/>
      <c r="D142" s="101"/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1"/>
    </row>
    <row r="143" spans="1:20" x14ac:dyDescent="0.25">
      <c r="A143" s="101" t="s">
        <v>72</v>
      </c>
      <c r="B143" s="101"/>
      <c r="C143" s="101"/>
      <c r="D143" s="101"/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</row>
    <row r="144" spans="1:20" x14ac:dyDescent="0.25">
      <c r="A144" s="89" t="s">
        <v>94</v>
      </c>
      <c r="B144" s="89"/>
      <c r="C144" s="89"/>
      <c r="D144" s="89"/>
      <c r="E144" s="89"/>
      <c r="F144" s="89"/>
      <c r="G144" s="89"/>
      <c r="H144" s="89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</row>
    <row r="145" spans="1:19" x14ac:dyDescent="0.25">
      <c r="A145" s="2"/>
      <c r="B145" s="2"/>
      <c r="C145" s="3"/>
      <c r="D145" s="85" t="s">
        <v>57</v>
      </c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2"/>
      <c r="P145" s="2"/>
      <c r="Q145" s="2"/>
      <c r="R145" s="2"/>
      <c r="S145" s="2"/>
    </row>
    <row r="146" spans="1:19" x14ac:dyDescent="0.25">
      <c r="A146" s="2"/>
      <c r="B146" s="2"/>
      <c r="C146" s="97" t="s">
        <v>46</v>
      </c>
      <c r="D146" s="97"/>
      <c r="E146" s="3"/>
      <c r="F146" s="20"/>
      <c r="G146" s="20"/>
      <c r="H146" s="20"/>
      <c r="I146" s="20"/>
      <c r="J146" s="20"/>
      <c r="K146" s="20"/>
      <c r="L146" s="20"/>
      <c r="M146" s="20"/>
      <c r="N146" s="20"/>
      <c r="O146" s="98" t="s">
        <v>95</v>
      </c>
      <c r="P146" s="85"/>
      <c r="Q146" s="85"/>
      <c r="R146" s="85"/>
      <c r="S146" s="85"/>
    </row>
    <row r="147" spans="1:19" x14ac:dyDescent="0.25">
      <c r="A147" s="86" t="s">
        <v>3</v>
      </c>
      <c r="B147" s="86" t="s">
        <v>4</v>
      </c>
      <c r="C147" s="86" t="s">
        <v>5</v>
      </c>
      <c r="D147" s="86" t="s">
        <v>6</v>
      </c>
      <c r="E147" s="86" t="s">
        <v>7</v>
      </c>
      <c r="F147" s="90" t="s">
        <v>8</v>
      </c>
      <c r="G147" s="91" t="s">
        <v>9</v>
      </c>
      <c r="H147" s="86" t="s">
        <v>10</v>
      </c>
      <c r="I147" s="86"/>
      <c r="J147" s="86"/>
      <c r="K147" s="86"/>
      <c r="L147" s="86"/>
      <c r="M147" s="93" t="s">
        <v>11</v>
      </c>
      <c r="N147" s="94"/>
      <c r="O147" s="94"/>
      <c r="P147" s="95"/>
      <c r="Q147" s="86" t="s">
        <v>12</v>
      </c>
      <c r="R147" s="86" t="s">
        <v>13</v>
      </c>
      <c r="S147" s="88" t="s">
        <v>14</v>
      </c>
    </row>
    <row r="148" spans="1:19" ht="42" customHeight="1" x14ac:dyDescent="0.25">
      <c r="A148" s="86"/>
      <c r="B148" s="87"/>
      <c r="C148" s="86"/>
      <c r="D148" s="86"/>
      <c r="E148" s="86"/>
      <c r="F148" s="90"/>
      <c r="G148" s="92"/>
      <c r="H148" s="4" t="s">
        <v>15</v>
      </c>
      <c r="I148" s="4" t="s">
        <v>16</v>
      </c>
      <c r="J148" s="4" t="s">
        <v>17</v>
      </c>
      <c r="K148" s="4" t="s">
        <v>18</v>
      </c>
      <c r="L148" s="4" t="s">
        <v>19</v>
      </c>
      <c r="M148" s="4" t="s">
        <v>20</v>
      </c>
      <c r="N148" s="4" t="s">
        <v>21</v>
      </c>
      <c r="O148" s="4" t="s">
        <v>22</v>
      </c>
      <c r="P148" s="4" t="s">
        <v>23</v>
      </c>
      <c r="Q148" s="96"/>
      <c r="R148" s="87"/>
      <c r="S148" s="88"/>
    </row>
    <row r="149" spans="1:19" x14ac:dyDescent="0.25">
      <c r="A149" s="21">
        <v>1</v>
      </c>
      <c r="B149" s="22">
        <v>2</v>
      </c>
      <c r="C149" s="21">
        <v>3</v>
      </c>
      <c r="D149" s="21">
        <v>4</v>
      </c>
      <c r="E149" s="21">
        <v>5</v>
      </c>
      <c r="F149" s="21">
        <v>6</v>
      </c>
      <c r="G149" s="21">
        <v>7</v>
      </c>
      <c r="H149" s="21">
        <v>8</v>
      </c>
      <c r="I149" s="21">
        <v>9</v>
      </c>
      <c r="J149" s="21">
        <v>10</v>
      </c>
      <c r="K149" s="21">
        <v>11</v>
      </c>
      <c r="L149" s="21">
        <v>12</v>
      </c>
      <c r="M149" s="21">
        <v>13</v>
      </c>
      <c r="N149" s="21">
        <v>14</v>
      </c>
      <c r="O149" s="21">
        <v>15</v>
      </c>
      <c r="P149" s="21">
        <v>16</v>
      </c>
      <c r="Q149" s="21">
        <v>17</v>
      </c>
      <c r="R149" s="22">
        <v>18</v>
      </c>
      <c r="S149" s="23">
        <v>19</v>
      </c>
    </row>
    <row r="150" spans="1:19" x14ac:dyDescent="0.25">
      <c r="A150" s="5" t="s">
        <v>24</v>
      </c>
      <c r="B150" s="24">
        <f>C150+D150</f>
        <v>65</v>
      </c>
      <c r="C150" s="25"/>
      <c r="D150" s="24">
        <f>E150+F150</f>
        <v>65</v>
      </c>
      <c r="E150" s="24">
        <f>G150+H150+M150</f>
        <v>65</v>
      </c>
      <c r="F150" s="26"/>
      <c r="G150" s="26"/>
      <c r="H150" s="24">
        <f>SUM(I150:L150)</f>
        <v>64</v>
      </c>
      <c r="I150" s="26">
        <v>8</v>
      </c>
      <c r="J150" s="26">
        <v>24</v>
      </c>
      <c r="K150" s="26">
        <v>28</v>
      </c>
      <c r="L150" s="26">
        <v>4</v>
      </c>
      <c r="M150" s="24">
        <f>SUM(N150:P150)</f>
        <v>1</v>
      </c>
      <c r="N150" s="26"/>
      <c r="O150" s="26"/>
      <c r="P150" s="26">
        <v>1</v>
      </c>
      <c r="Q150" s="27">
        <f t="shared" ref="Q150:Q172" si="48">(H150/D150)*100</f>
        <v>98.461538461538467</v>
      </c>
      <c r="R150" s="27">
        <f t="shared" ref="R150:R172" si="49">((J150+I150)/D150)*100</f>
        <v>49.230769230769234</v>
      </c>
      <c r="S150" s="28"/>
    </row>
    <row r="151" spans="1:19" x14ac:dyDescent="0.25">
      <c r="A151" s="10" t="s">
        <v>25</v>
      </c>
      <c r="B151" s="24">
        <f t="shared" ref="B151:B172" si="50">C151+D151</f>
        <v>59</v>
      </c>
      <c r="C151" s="29"/>
      <c r="D151" s="24">
        <f t="shared" ref="D151:D171" si="51">E151+F151</f>
        <v>59</v>
      </c>
      <c r="E151" s="24">
        <f t="shared" ref="E151:E171" si="52">G151+H151+M151</f>
        <v>58</v>
      </c>
      <c r="F151" s="29">
        <v>1</v>
      </c>
      <c r="G151" s="29"/>
      <c r="H151" s="24">
        <f t="shared" ref="H151:H171" si="53">SUM(I151:L151)</f>
        <v>56</v>
      </c>
      <c r="I151" s="29">
        <v>19</v>
      </c>
      <c r="J151" s="29">
        <v>16</v>
      </c>
      <c r="K151" s="29">
        <v>19</v>
      </c>
      <c r="L151" s="29">
        <v>2</v>
      </c>
      <c r="M151" s="24">
        <f t="shared" ref="M151:M171" si="54">SUM(N151:P151)</f>
        <v>2</v>
      </c>
      <c r="N151" s="29">
        <v>2</v>
      </c>
      <c r="O151" s="29"/>
      <c r="P151" s="29"/>
      <c r="Q151" s="27">
        <f t="shared" si="48"/>
        <v>94.915254237288138</v>
      </c>
      <c r="R151" s="27">
        <f t="shared" si="49"/>
        <v>59.322033898305079</v>
      </c>
      <c r="S151" s="28"/>
    </row>
    <row r="152" spans="1:19" x14ac:dyDescent="0.25">
      <c r="A152" s="10" t="s">
        <v>26</v>
      </c>
      <c r="B152" s="24">
        <f t="shared" si="50"/>
        <v>38</v>
      </c>
      <c r="C152" s="29"/>
      <c r="D152" s="24">
        <f t="shared" si="51"/>
        <v>38</v>
      </c>
      <c r="E152" s="24">
        <f t="shared" si="52"/>
        <v>38</v>
      </c>
      <c r="F152" s="29"/>
      <c r="G152" s="29"/>
      <c r="H152" s="24">
        <f t="shared" si="53"/>
        <v>37</v>
      </c>
      <c r="I152" s="29">
        <v>5</v>
      </c>
      <c r="J152" s="29">
        <v>19</v>
      </c>
      <c r="K152" s="29">
        <v>11</v>
      </c>
      <c r="L152" s="29">
        <v>2</v>
      </c>
      <c r="M152" s="24">
        <f t="shared" si="54"/>
        <v>1</v>
      </c>
      <c r="N152" s="29"/>
      <c r="O152" s="29"/>
      <c r="P152" s="29">
        <v>1</v>
      </c>
      <c r="Q152" s="27">
        <f t="shared" si="48"/>
        <v>97.368421052631575</v>
      </c>
      <c r="R152" s="27">
        <f t="shared" si="49"/>
        <v>63.157894736842103</v>
      </c>
      <c r="S152" s="28"/>
    </row>
    <row r="153" spans="1:19" x14ac:dyDescent="0.25">
      <c r="A153" s="10" t="s">
        <v>49</v>
      </c>
      <c r="B153" s="24">
        <f t="shared" si="50"/>
        <v>87</v>
      </c>
      <c r="C153" s="29"/>
      <c r="D153" s="24">
        <f t="shared" si="51"/>
        <v>87</v>
      </c>
      <c r="E153" s="24">
        <f t="shared" si="52"/>
        <v>87</v>
      </c>
      <c r="F153" s="29"/>
      <c r="G153" s="29"/>
      <c r="H153" s="24">
        <f t="shared" si="53"/>
        <v>54</v>
      </c>
      <c r="I153" s="29">
        <v>17</v>
      </c>
      <c r="J153" s="29">
        <v>9</v>
      </c>
      <c r="K153" s="29">
        <v>24</v>
      </c>
      <c r="L153" s="29">
        <v>4</v>
      </c>
      <c r="M153" s="24">
        <f t="shared" si="54"/>
        <v>33</v>
      </c>
      <c r="N153" s="29">
        <v>1</v>
      </c>
      <c r="O153" s="29"/>
      <c r="P153" s="29">
        <v>32</v>
      </c>
      <c r="Q153" s="27">
        <f t="shared" si="48"/>
        <v>62.068965517241381</v>
      </c>
      <c r="R153" s="27">
        <f t="shared" si="49"/>
        <v>29.885057471264371</v>
      </c>
      <c r="S153" s="28"/>
    </row>
    <row r="154" spans="1:19" ht="21" x14ac:dyDescent="0.25">
      <c r="A154" s="45" t="s">
        <v>103</v>
      </c>
      <c r="B154" s="24">
        <f t="shared" si="50"/>
        <v>56</v>
      </c>
      <c r="C154" s="29"/>
      <c r="D154" s="24">
        <f t="shared" si="51"/>
        <v>56</v>
      </c>
      <c r="E154" s="24">
        <f t="shared" si="52"/>
        <v>56</v>
      </c>
      <c r="F154" s="29"/>
      <c r="G154" s="29"/>
      <c r="H154" s="24">
        <f t="shared" si="53"/>
        <v>56</v>
      </c>
      <c r="I154" s="29">
        <v>5</v>
      </c>
      <c r="J154" s="29">
        <v>16</v>
      </c>
      <c r="K154" s="29">
        <v>14</v>
      </c>
      <c r="L154" s="29">
        <v>21</v>
      </c>
      <c r="M154" s="24">
        <f t="shared" si="54"/>
        <v>0</v>
      </c>
      <c r="N154" s="29"/>
      <c r="O154" s="29"/>
      <c r="P154" s="29"/>
      <c r="Q154" s="27">
        <f t="shared" si="48"/>
        <v>100</v>
      </c>
      <c r="R154" s="27">
        <f t="shared" si="49"/>
        <v>37.5</v>
      </c>
      <c r="S154" s="28"/>
    </row>
    <row r="155" spans="1:19" x14ac:dyDescent="0.25">
      <c r="A155" s="10" t="s">
        <v>27</v>
      </c>
      <c r="B155" s="24">
        <f t="shared" si="50"/>
        <v>87</v>
      </c>
      <c r="C155" s="29"/>
      <c r="D155" s="24">
        <f t="shared" si="51"/>
        <v>87</v>
      </c>
      <c r="E155" s="24">
        <f t="shared" si="52"/>
        <v>87</v>
      </c>
      <c r="F155" s="29"/>
      <c r="G155" s="29"/>
      <c r="H155" s="24">
        <f t="shared" si="53"/>
        <v>41</v>
      </c>
      <c r="I155" s="29">
        <v>7</v>
      </c>
      <c r="J155" s="29">
        <v>24</v>
      </c>
      <c r="K155" s="29">
        <v>6</v>
      </c>
      <c r="L155" s="29">
        <v>4</v>
      </c>
      <c r="M155" s="24">
        <f t="shared" si="54"/>
        <v>46</v>
      </c>
      <c r="N155" s="29">
        <v>14</v>
      </c>
      <c r="O155" s="29">
        <v>16</v>
      </c>
      <c r="P155" s="29">
        <v>16</v>
      </c>
      <c r="Q155" s="27">
        <f t="shared" si="48"/>
        <v>47.126436781609193</v>
      </c>
      <c r="R155" s="27">
        <f t="shared" si="49"/>
        <v>35.632183908045981</v>
      </c>
      <c r="S155" s="28"/>
    </row>
    <row r="156" spans="1:19" x14ac:dyDescent="0.25">
      <c r="A156" s="10" t="s">
        <v>48</v>
      </c>
      <c r="B156" s="24">
        <f t="shared" si="50"/>
        <v>56</v>
      </c>
      <c r="C156" s="29"/>
      <c r="D156" s="24">
        <f t="shared" si="51"/>
        <v>56</v>
      </c>
      <c r="E156" s="24">
        <f t="shared" si="52"/>
        <v>56</v>
      </c>
      <c r="F156" s="29"/>
      <c r="G156" s="29"/>
      <c r="H156" s="24">
        <f t="shared" si="53"/>
        <v>51</v>
      </c>
      <c r="I156" s="29">
        <v>9</v>
      </c>
      <c r="J156" s="29">
        <v>22</v>
      </c>
      <c r="K156" s="29">
        <v>9</v>
      </c>
      <c r="L156" s="29">
        <v>11</v>
      </c>
      <c r="M156" s="24">
        <f t="shared" si="54"/>
        <v>5</v>
      </c>
      <c r="N156" s="29">
        <v>3</v>
      </c>
      <c r="O156" s="29">
        <v>1</v>
      </c>
      <c r="P156" s="29">
        <v>1</v>
      </c>
      <c r="Q156" s="27">
        <f t="shared" si="48"/>
        <v>91.071428571428569</v>
      </c>
      <c r="R156" s="27">
        <f t="shared" si="49"/>
        <v>55.357142857142861</v>
      </c>
      <c r="S156" s="28"/>
    </row>
    <row r="157" spans="1:19" x14ac:dyDescent="0.25">
      <c r="A157" s="10" t="s">
        <v>28</v>
      </c>
      <c r="B157" s="24">
        <f t="shared" si="50"/>
        <v>74</v>
      </c>
      <c r="C157" s="29"/>
      <c r="D157" s="24">
        <f t="shared" si="51"/>
        <v>74</v>
      </c>
      <c r="E157" s="24">
        <f t="shared" si="52"/>
        <v>74</v>
      </c>
      <c r="F157" s="29"/>
      <c r="G157" s="29"/>
      <c r="H157" s="24">
        <f t="shared" si="53"/>
        <v>71</v>
      </c>
      <c r="I157" s="29">
        <v>6</v>
      </c>
      <c r="J157" s="29">
        <v>5</v>
      </c>
      <c r="K157" s="29">
        <v>13</v>
      </c>
      <c r="L157" s="29">
        <v>47</v>
      </c>
      <c r="M157" s="24">
        <f t="shared" si="54"/>
        <v>3</v>
      </c>
      <c r="N157" s="29"/>
      <c r="O157" s="29"/>
      <c r="P157" s="29">
        <v>3</v>
      </c>
      <c r="Q157" s="27">
        <f>(H157/D157)*100</f>
        <v>95.945945945945937</v>
      </c>
      <c r="R157" s="27">
        <f>((J157+I157)/D157)*100</f>
        <v>14.864864864864865</v>
      </c>
      <c r="S157" s="28"/>
    </row>
    <row r="158" spans="1:19" x14ac:dyDescent="0.25">
      <c r="A158" s="10" t="s">
        <v>29</v>
      </c>
      <c r="B158" s="24">
        <f t="shared" si="50"/>
        <v>44</v>
      </c>
      <c r="C158" s="29"/>
      <c r="D158" s="24">
        <f t="shared" si="51"/>
        <v>44</v>
      </c>
      <c r="E158" s="24">
        <f t="shared" si="52"/>
        <v>44</v>
      </c>
      <c r="F158" s="29"/>
      <c r="G158" s="29"/>
      <c r="H158" s="24">
        <f t="shared" si="53"/>
        <v>44</v>
      </c>
      <c r="I158" s="29">
        <v>2</v>
      </c>
      <c r="J158" s="29">
        <v>6</v>
      </c>
      <c r="K158" s="29">
        <v>15</v>
      </c>
      <c r="L158" s="29">
        <v>21</v>
      </c>
      <c r="M158" s="24">
        <f t="shared" si="54"/>
        <v>0</v>
      </c>
      <c r="N158" s="29"/>
      <c r="O158" s="29"/>
      <c r="P158" s="29"/>
      <c r="Q158" s="27">
        <f t="shared" si="48"/>
        <v>100</v>
      </c>
      <c r="R158" s="27">
        <f t="shared" si="49"/>
        <v>18.181818181818183</v>
      </c>
      <c r="S158" s="28"/>
    </row>
    <row r="159" spans="1:19" x14ac:dyDescent="0.25">
      <c r="A159" s="10" t="s">
        <v>30</v>
      </c>
      <c r="B159" s="24">
        <f t="shared" si="50"/>
        <v>62</v>
      </c>
      <c r="C159" s="29"/>
      <c r="D159" s="24">
        <f t="shared" si="51"/>
        <v>62</v>
      </c>
      <c r="E159" s="24">
        <f t="shared" si="52"/>
        <v>61</v>
      </c>
      <c r="F159" s="29">
        <v>1</v>
      </c>
      <c r="G159" s="29"/>
      <c r="H159" s="24">
        <f t="shared" si="53"/>
        <v>61</v>
      </c>
      <c r="I159" s="29">
        <v>14</v>
      </c>
      <c r="J159" s="29">
        <v>25</v>
      </c>
      <c r="K159" s="29">
        <v>8</v>
      </c>
      <c r="L159" s="29">
        <v>14</v>
      </c>
      <c r="M159" s="24">
        <f t="shared" si="54"/>
        <v>0</v>
      </c>
      <c r="N159" s="29"/>
      <c r="O159" s="29"/>
      <c r="P159" s="29"/>
      <c r="Q159" s="27">
        <f t="shared" si="48"/>
        <v>98.387096774193552</v>
      </c>
      <c r="R159" s="27">
        <f t="shared" si="49"/>
        <v>62.903225806451616</v>
      </c>
      <c r="S159" s="28"/>
    </row>
    <row r="160" spans="1:19" x14ac:dyDescent="0.25">
      <c r="A160" s="10" t="s">
        <v>31</v>
      </c>
      <c r="B160" s="24">
        <f t="shared" si="50"/>
        <v>252</v>
      </c>
      <c r="C160" s="29">
        <v>2</v>
      </c>
      <c r="D160" s="24">
        <f t="shared" si="51"/>
        <v>250</v>
      </c>
      <c r="E160" s="24">
        <f t="shared" si="52"/>
        <v>248</v>
      </c>
      <c r="F160" s="29">
        <v>2</v>
      </c>
      <c r="G160" s="29"/>
      <c r="H160" s="24">
        <f t="shared" si="53"/>
        <v>248</v>
      </c>
      <c r="I160" s="29">
        <v>59</v>
      </c>
      <c r="J160" s="29">
        <v>124</v>
      </c>
      <c r="K160" s="29">
        <v>43</v>
      </c>
      <c r="L160" s="29">
        <v>22</v>
      </c>
      <c r="M160" s="24">
        <f t="shared" si="54"/>
        <v>0</v>
      </c>
      <c r="N160" s="29"/>
      <c r="O160" s="29"/>
      <c r="P160" s="29"/>
      <c r="Q160" s="27">
        <f t="shared" si="48"/>
        <v>99.2</v>
      </c>
      <c r="R160" s="27">
        <f t="shared" si="49"/>
        <v>73.2</v>
      </c>
      <c r="S160" s="61"/>
    </row>
    <row r="161" spans="1:19" x14ac:dyDescent="0.25">
      <c r="A161" s="10" t="s">
        <v>101</v>
      </c>
      <c r="B161" s="24">
        <f t="shared" si="50"/>
        <v>101</v>
      </c>
      <c r="C161" s="29"/>
      <c r="D161" s="24">
        <f t="shared" ref="D161" si="55">E161+F161</f>
        <v>101</v>
      </c>
      <c r="E161" s="24">
        <f t="shared" ref="E161" si="56">G161+H161+M161</f>
        <v>101</v>
      </c>
      <c r="F161" s="29"/>
      <c r="G161" s="29">
        <v>2</v>
      </c>
      <c r="H161" s="24">
        <f t="shared" si="53"/>
        <v>98</v>
      </c>
      <c r="I161" s="29">
        <v>6</v>
      </c>
      <c r="J161" s="29">
        <v>29</v>
      </c>
      <c r="K161" s="29">
        <v>56</v>
      </c>
      <c r="L161" s="29">
        <v>7</v>
      </c>
      <c r="M161" s="24">
        <f t="shared" si="54"/>
        <v>1</v>
      </c>
      <c r="N161" s="29">
        <v>1</v>
      </c>
      <c r="O161" s="29"/>
      <c r="P161" s="29"/>
      <c r="Q161" s="27">
        <f t="shared" ref="Q161" si="57">(H161/D161)*100</f>
        <v>97.029702970297024</v>
      </c>
      <c r="R161" s="27">
        <f t="shared" ref="R161" si="58">((J161+I161)/D161)*100</f>
        <v>34.653465346534652</v>
      </c>
      <c r="S161" s="61"/>
    </row>
    <row r="162" spans="1:19" ht="15" customHeight="1" x14ac:dyDescent="0.25">
      <c r="A162" s="10" t="s">
        <v>32</v>
      </c>
      <c r="B162" s="24">
        <f t="shared" si="50"/>
        <v>28</v>
      </c>
      <c r="C162" s="29"/>
      <c r="D162" s="24">
        <f t="shared" si="51"/>
        <v>28</v>
      </c>
      <c r="E162" s="24">
        <f t="shared" si="52"/>
        <v>28</v>
      </c>
      <c r="F162" s="29"/>
      <c r="G162" s="29"/>
      <c r="H162" s="24">
        <f t="shared" si="53"/>
        <v>28</v>
      </c>
      <c r="I162" s="29">
        <v>7</v>
      </c>
      <c r="J162" s="29">
        <v>4</v>
      </c>
      <c r="K162" s="29">
        <v>8</v>
      </c>
      <c r="L162" s="29">
        <v>9</v>
      </c>
      <c r="M162" s="24">
        <f t="shared" si="54"/>
        <v>0</v>
      </c>
      <c r="N162" s="29"/>
      <c r="O162" s="29"/>
      <c r="P162" s="29"/>
      <c r="Q162" s="27">
        <f t="shared" si="48"/>
        <v>100</v>
      </c>
      <c r="R162" s="27">
        <f t="shared" si="49"/>
        <v>39.285714285714285</v>
      </c>
      <c r="S162" s="28"/>
    </row>
    <row r="163" spans="1:19" ht="24" customHeight="1" x14ac:dyDescent="0.25">
      <c r="A163" s="10" t="s">
        <v>50</v>
      </c>
      <c r="B163" s="24">
        <f t="shared" si="50"/>
        <v>45</v>
      </c>
      <c r="C163" s="29"/>
      <c r="D163" s="24">
        <f t="shared" si="51"/>
        <v>45</v>
      </c>
      <c r="E163" s="24">
        <f t="shared" si="52"/>
        <v>44</v>
      </c>
      <c r="F163" s="29">
        <v>1</v>
      </c>
      <c r="G163" s="29"/>
      <c r="H163" s="24">
        <f t="shared" si="53"/>
        <v>41</v>
      </c>
      <c r="I163" s="29">
        <v>11</v>
      </c>
      <c r="J163" s="29">
        <v>9</v>
      </c>
      <c r="K163" s="29">
        <v>16</v>
      </c>
      <c r="L163" s="29">
        <v>5</v>
      </c>
      <c r="M163" s="24">
        <f t="shared" si="54"/>
        <v>3</v>
      </c>
      <c r="N163" s="29">
        <v>2</v>
      </c>
      <c r="O163" s="29">
        <v>1</v>
      </c>
      <c r="P163" s="29"/>
      <c r="Q163" s="27">
        <f t="shared" si="48"/>
        <v>91.111111111111114</v>
      </c>
      <c r="R163" s="27">
        <f t="shared" si="49"/>
        <v>44.444444444444443</v>
      </c>
      <c r="S163" s="28"/>
    </row>
    <row r="164" spans="1:19" x14ac:dyDescent="0.25">
      <c r="A164" s="10" t="s">
        <v>33</v>
      </c>
      <c r="B164" s="24">
        <f t="shared" si="50"/>
        <v>118</v>
      </c>
      <c r="C164" s="29"/>
      <c r="D164" s="24">
        <f t="shared" si="51"/>
        <v>118</v>
      </c>
      <c r="E164" s="24">
        <f t="shared" si="52"/>
        <v>118</v>
      </c>
      <c r="F164" s="29"/>
      <c r="G164" s="29"/>
      <c r="H164" s="24">
        <f t="shared" si="53"/>
        <v>107</v>
      </c>
      <c r="I164" s="29">
        <v>2</v>
      </c>
      <c r="J164" s="29">
        <v>7</v>
      </c>
      <c r="K164" s="29">
        <v>94</v>
      </c>
      <c r="L164" s="29">
        <v>4</v>
      </c>
      <c r="M164" s="24">
        <f t="shared" si="54"/>
        <v>11</v>
      </c>
      <c r="N164" s="29">
        <v>9</v>
      </c>
      <c r="O164" s="29">
        <v>2</v>
      </c>
      <c r="P164" s="29"/>
      <c r="Q164" s="27">
        <f t="shared" si="48"/>
        <v>90.677966101694921</v>
      </c>
      <c r="R164" s="27">
        <f t="shared" si="49"/>
        <v>7.6271186440677967</v>
      </c>
      <c r="S164" s="61"/>
    </row>
    <row r="165" spans="1:19" x14ac:dyDescent="0.25">
      <c r="A165" s="10" t="s">
        <v>34</v>
      </c>
      <c r="B165" s="24">
        <f t="shared" si="50"/>
        <v>103</v>
      </c>
      <c r="C165" s="29"/>
      <c r="D165" s="24">
        <f t="shared" si="51"/>
        <v>103</v>
      </c>
      <c r="E165" s="24">
        <f t="shared" si="52"/>
        <v>103</v>
      </c>
      <c r="F165" s="29"/>
      <c r="G165" s="29"/>
      <c r="H165" s="24">
        <f t="shared" si="53"/>
        <v>102</v>
      </c>
      <c r="I165" s="29">
        <v>25</v>
      </c>
      <c r="J165" s="29">
        <v>27</v>
      </c>
      <c r="K165" s="29">
        <v>37</v>
      </c>
      <c r="L165" s="29">
        <v>13</v>
      </c>
      <c r="M165" s="24">
        <f t="shared" si="54"/>
        <v>1</v>
      </c>
      <c r="N165" s="29"/>
      <c r="O165" s="29"/>
      <c r="P165" s="29">
        <v>1</v>
      </c>
      <c r="Q165" s="27">
        <f t="shared" si="48"/>
        <v>99.029126213592235</v>
      </c>
      <c r="R165" s="27">
        <f t="shared" si="49"/>
        <v>50.485436893203882</v>
      </c>
      <c r="S165" s="28"/>
    </row>
    <row r="166" spans="1:19" ht="21.75" x14ac:dyDescent="0.25">
      <c r="A166" s="10" t="s">
        <v>52</v>
      </c>
      <c r="B166" s="24">
        <f t="shared" si="50"/>
        <v>48</v>
      </c>
      <c r="C166" s="29"/>
      <c r="D166" s="24">
        <f t="shared" si="51"/>
        <v>48</v>
      </c>
      <c r="E166" s="24">
        <f t="shared" si="52"/>
        <v>48</v>
      </c>
      <c r="F166" s="29"/>
      <c r="G166" s="29"/>
      <c r="H166" s="24">
        <f t="shared" si="53"/>
        <v>37</v>
      </c>
      <c r="I166" s="29">
        <v>3</v>
      </c>
      <c r="J166" s="29">
        <v>9</v>
      </c>
      <c r="K166" s="29">
        <v>19</v>
      </c>
      <c r="L166" s="29">
        <v>6</v>
      </c>
      <c r="M166" s="24">
        <f t="shared" si="54"/>
        <v>11</v>
      </c>
      <c r="N166" s="29">
        <v>6</v>
      </c>
      <c r="O166" s="29">
        <v>3</v>
      </c>
      <c r="P166" s="29">
        <v>2</v>
      </c>
      <c r="Q166" s="27">
        <f t="shared" si="48"/>
        <v>77.083333333333343</v>
      </c>
      <c r="R166" s="27">
        <f t="shared" si="49"/>
        <v>25</v>
      </c>
      <c r="S166" s="28"/>
    </row>
    <row r="167" spans="1:19" x14ac:dyDescent="0.25">
      <c r="A167" s="10" t="s">
        <v>36</v>
      </c>
      <c r="B167" s="24">
        <f t="shared" si="50"/>
        <v>101</v>
      </c>
      <c r="C167" s="29"/>
      <c r="D167" s="24">
        <f t="shared" si="51"/>
        <v>101</v>
      </c>
      <c r="E167" s="24">
        <f t="shared" si="52"/>
        <v>101</v>
      </c>
      <c r="F167" s="29"/>
      <c r="G167" s="29">
        <v>7</v>
      </c>
      <c r="H167" s="24">
        <f t="shared" si="53"/>
        <v>93</v>
      </c>
      <c r="I167" s="29">
        <v>20</v>
      </c>
      <c r="J167" s="29">
        <v>32</v>
      </c>
      <c r="K167" s="29">
        <v>38</v>
      </c>
      <c r="L167" s="29">
        <v>3</v>
      </c>
      <c r="M167" s="24">
        <f t="shared" si="54"/>
        <v>1</v>
      </c>
      <c r="N167" s="29"/>
      <c r="O167" s="29">
        <v>1</v>
      </c>
      <c r="P167" s="29"/>
      <c r="Q167" s="27">
        <f t="shared" si="48"/>
        <v>92.079207920792086</v>
      </c>
      <c r="R167" s="27">
        <f t="shared" si="49"/>
        <v>51.485148514851488</v>
      </c>
      <c r="S167" s="28"/>
    </row>
    <row r="168" spans="1:19" x14ac:dyDescent="0.25">
      <c r="A168" s="10" t="s">
        <v>37</v>
      </c>
      <c r="B168" s="24">
        <f t="shared" si="50"/>
        <v>72</v>
      </c>
      <c r="C168" s="29"/>
      <c r="D168" s="24">
        <f t="shared" si="51"/>
        <v>72</v>
      </c>
      <c r="E168" s="24">
        <f t="shared" si="52"/>
        <v>72</v>
      </c>
      <c r="F168" s="29"/>
      <c r="G168" s="29"/>
      <c r="H168" s="24">
        <f t="shared" si="53"/>
        <v>67</v>
      </c>
      <c r="I168" s="29">
        <v>8</v>
      </c>
      <c r="J168" s="29">
        <v>22</v>
      </c>
      <c r="K168" s="29">
        <v>32</v>
      </c>
      <c r="L168" s="29">
        <v>5</v>
      </c>
      <c r="M168" s="24">
        <f t="shared" si="54"/>
        <v>5</v>
      </c>
      <c r="N168" s="29">
        <v>2</v>
      </c>
      <c r="O168" s="29">
        <v>2</v>
      </c>
      <c r="P168" s="29">
        <v>1</v>
      </c>
      <c r="Q168" s="27">
        <f t="shared" si="48"/>
        <v>93.055555555555557</v>
      </c>
      <c r="R168" s="27">
        <f t="shared" si="49"/>
        <v>41.666666666666671</v>
      </c>
      <c r="S168" s="28"/>
    </row>
    <row r="169" spans="1:19" x14ac:dyDescent="0.25">
      <c r="A169" s="10" t="s">
        <v>38</v>
      </c>
      <c r="B169" s="24">
        <f t="shared" si="50"/>
        <v>51</v>
      </c>
      <c r="C169" s="29">
        <v>1</v>
      </c>
      <c r="D169" s="24">
        <f t="shared" si="51"/>
        <v>50</v>
      </c>
      <c r="E169" s="24">
        <f t="shared" si="52"/>
        <v>46</v>
      </c>
      <c r="F169" s="29">
        <v>4</v>
      </c>
      <c r="G169" s="29"/>
      <c r="H169" s="24">
        <f t="shared" si="53"/>
        <v>44</v>
      </c>
      <c r="I169" s="29">
        <v>10</v>
      </c>
      <c r="J169" s="29">
        <v>13</v>
      </c>
      <c r="K169" s="29">
        <v>17</v>
      </c>
      <c r="L169" s="29">
        <v>4</v>
      </c>
      <c r="M169" s="24">
        <f t="shared" si="54"/>
        <v>2</v>
      </c>
      <c r="N169" s="29">
        <v>2</v>
      </c>
      <c r="O169" s="29"/>
      <c r="P169" s="29"/>
      <c r="Q169" s="27">
        <f t="shared" si="48"/>
        <v>88</v>
      </c>
      <c r="R169" s="27">
        <f t="shared" si="49"/>
        <v>46</v>
      </c>
      <c r="S169" s="28"/>
    </row>
    <row r="170" spans="1:19" x14ac:dyDescent="0.25">
      <c r="A170" s="10" t="s">
        <v>39</v>
      </c>
      <c r="B170" s="24">
        <f t="shared" si="50"/>
        <v>137</v>
      </c>
      <c r="C170" s="29"/>
      <c r="D170" s="24">
        <f t="shared" si="51"/>
        <v>137</v>
      </c>
      <c r="E170" s="24">
        <f t="shared" si="52"/>
        <v>137</v>
      </c>
      <c r="F170" s="29"/>
      <c r="G170" s="29"/>
      <c r="H170" s="24">
        <f t="shared" si="53"/>
        <v>114</v>
      </c>
      <c r="I170" s="29">
        <v>14</v>
      </c>
      <c r="J170" s="29">
        <v>21</v>
      </c>
      <c r="K170" s="29">
        <v>58</v>
      </c>
      <c r="L170" s="29">
        <v>21</v>
      </c>
      <c r="M170" s="24">
        <f t="shared" si="54"/>
        <v>23</v>
      </c>
      <c r="N170" s="29">
        <v>11</v>
      </c>
      <c r="O170" s="29">
        <v>8</v>
      </c>
      <c r="P170" s="29">
        <v>4</v>
      </c>
      <c r="Q170" s="27">
        <f t="shared" si="48"/>
        <v>83.211678832116789</v>
      </c>
      <c r="R170" s="27">
        <f t="shared" si="49"/>
        <v>25.547445255474454</v>
      </c>
      <c r="S170" s="28"/>
    </row>
    <row r="171" spans="1:19" x14ac:dyDescent="0.25">
      <c r="A171" s="10" t="s">
        <v>69</v>
      </c>
      <c r="B171" s="24">
        <f t="shared" si="50"/>
        <v>13</v>
      </c>
      <c r="C171" s="29"/>
      <c r="D171" s="24">
        <f t="shared" si="51"/>
        <v>13</v>
      </c>
      <c r="E171" s="24">
        <f t="shared" si="52"/>
        <v>13</v>
      </c>
      <c r="F171" s="29"/>
      <c r="G171" s="29"/>
      <c r="H171" s="24">
        <f t="shared" si="53"/>
        <v>12</v>
      </c>
      <c r="I171" s="29">
        <v>3</v>
      </c>
      <c r="J171" s="29">
        <v>5</v>
      </c>
      <c r="K171" s="29">
        <v>4</v>
      </c>
      <c r="L171" s="29"/>
      <c r="M171" s="24">
        <f t="shared" si="54"/>
        <v>1</v>
      </c>
      <c r="N171" s="29"/>
      <c r="O171" s="29"/>
      <c r="P171" s="29">
        <v>1</v>
      </c>
      <c r="Q171" s="27">
        <f t="shared" si="48"/>
        <v>92.307692307692307</v>
      </c>
      <c r="R171" s="27">
        <f t="shared" si="49"/>
        <v>61.53846153846154</v>
      </c>
      <c r="S171" s="28"/>
    </row>
    <row r="172" spans="1:19" x14ac:dyDescent="0.25">
      <c r="A172" s="31" t="s">
        <v>40</v>
      </c>
      <c r="B172" s="32">
        <f t="shared" si="50"/>
        <v>1697</v>
      </c>
      <c r="C172" s="33">
        <f>SUM(C150:C170)</f>
        <v>3</v>
      </c>
      <c r="D172" s="33">
        <f>E172+F172</f>
        <v>1694</v>
      </c>
      <c r="E172" s="33">
        <f>G172+H172+M172</f>
        <v>1685</v>
      </c>
      <c r="F172" s="33">
        <f>SUM(F150:F171)</f>
        <v>9</v>
      </c>
      <c r="G172" s="33">
        <f>SUM(G150:G171)</f>
        <v>9</v>
      </c>
      <c r="H172" s="33">
        <f>I172+J172+K172+L172</f>
        <v>1526</v>
      </c>
      <c r="I172" s="33">
        <f>SUM(I150:I171)</f>
        <v>260</v>
      </c>
      <c r="J172" s="33">
        <f>SUM(J150:J171)</f>
        <v>468</v>
      </c>
      <c r="K172" s="33">
        <f>SUM(K150:K171)</f>
        <v>569</v>
      </c>
      <c r="L172" s="33">
        <f>SUM(L150:L171)</f>
        <v>229</v>
      </c>
      <c r="M172" s="33">
        <f>N172+O172+P172</f>
        <v>150</v>
      </c>
      <c r="N172" s="33">
        <f>SUM(N150:N171)</f>
        <v>53</v>
      </c>
      <c r="O172" s="33">
        <f>SUM(O150:O171)</f>
        <v>34</v>
      </c>
      <c r="P172" s="33">
        <f>SUM(P150:P171)</f>
        <v>63</v>
      </c>
      <c r="Q172" s="34">
        <f t="shared" si="48"/>
        <v>90.082644628099175</v>
      </c>
      <c r="R172" s="34">
        <f t="shared" si="49"/>
        <v>42.97520661157025</v>
      </c>
      <c r="S172" s="28"/>
    </row>
    <row r="173" spans="1:19" x14ac:dyDescent="0.25">
      <c r="A173" s="35" t="s">
        <v>41</v>
      </c>
      <c r="B173" s="36"/>
      <c r="C173" s="36"/>
      <c r="D173" s="37">
        <f>(D172/B172)*100</f>
        <v>99.823217442545669</v>
      </c>
      <c r="E173" s="37">
        <f>(E172/D172)*100</f>
        <v>99.468713105076745</v>
      </c>
      <c r="F173" s="37">
        <f>(F172/D172)*100</f>
        <v>0.53128689492325853</v>
      </c>
      <c r="G173" s="37">
        <f>(G172/D172)*100</f>
        <v>0.53128689492325853</v>
      </c>
      <c r="H173" s="37">
        <f>(H172/D172)*100</f>
        <v>90.082644628099175</v>
      </c>
      <c r="I173" s="37">
        <f>(I172/D172)*100</f>
        <v>15.348288075560804</v>
      </c>
      <c r="J173" s="37">
        <f>(J172/D172)*100</f>
        <v>27.626918536009441</v>
      </c>
      <c r="K173" s="37">
        <f>(K172/D172)*100</f>
        <v>33.58913813459268</v>
      </c>
      <c r="L173" s="37">
        <f>(L172/D172)*100</f>
        <v>13.518299881936247</v>
      </c>
      <c r="M173" s="37">
        <f>(M172/D172)*100</f>
        <v>8.8547815820543097</v>
      </c>
      <c r="N173" s="37">
        <f>(N172/D172)*100</f>
        <v>3.1286894923258561</v>
      </c>
      <c r="O173" s="37">
        <f>(O172/D172)*100</f>
        <v>2.0070838252656436</v>
      </c>
      <c r="P173" s="37">
        <f>(P172/D172)*100</f>
        <v>3.71900826446281</v>
      </c>
      <c r="Q173" s="38"/>
      <c r="R173" s="38"/>
      <c r="S173" s="28"/>
    </row>
    <row r="174" spans="1:19" x14ac:dyDescent="0.25">
      <c r="A174" s="85" t="s">
        <v>98</v>
      </c>
      <c r="B174" s="85"/>
      <c r="C174" s="85"/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</row>
    <row r="175" spans="1:19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 x14ac:dyDescent="0.25">
      <c r="A178" s="101" t="s">
        <v>0</v>
      </c>
      <c r="B178" s="101"/>
      <c r="C178" s="101"/>
      <c r="D178" s="101"/>
      <c r="E178" s="101"/>
      <c r="F178" s="101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1"/>
      <c r="R178" s="101"/>
      <c r="S178" s="101"/>
    </row>
    <row r="179" spans="1:19" x14ac:dyDescent="0.25">
      <c r="A179" s="101" t="s">
        <v>73</v>
      </c>
      <c r="B179" s="101"/>
      <c r="C179" s="101"/>
      <c r="D179" s="101"/>
      <c r="E179" s="101"/>
      <c r="F179" s="101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1"/>
      <c r="R179" s="101"/>
      <c r="S179" s="101"/>
    </row>
    <row r="180" spans="1:19" x14ac:dyDescent="0.25">
      <c r="A180" s="89" t="s">
        <v>96</v>
      </c>
      <c r="B180" s="89"/>
      <c r="C180" s="89"/>
      <c r="D180" s="89"/>
      <c r="E180" s="89"/>
      <c r="F180" s="89"/>
      <c r="G180" s="89"/>
      <c r="H180" s="89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9"/>
    </row>
    <row r="181" spans="1:19" x14ac:dyDescent="0.25">
      <c r="A181" s="2"/>
      <c r="B181" s="2"/>
      <c r="C181" s="3"/>
      <c r="D181" s="3"/>
      <c r="E181" s="85" t="s">
        <v>57</v>
      </c>
      <c r="F181" s="85"/>
      <c r="G181" s="85"/>
      <c r="H181" s="85"/>
      <c r="I181" s="85"/>
      <c r="J181" s="85"/>
      <c r="K181" s="85"/>
      <c r="L181" s="85"/>
      <c r="M181" s="85"/>
      <c r="N181" s="2"/>
      <c r="O181" s="2"/>
      <c r="P181" s="2"/>
      <c r="Q181" s="2"/>
      <c r="R181" s="2"/>
      <c r="S181" s="2"/>
    </row>
    <row r="182" spans="1:19" x14ac:dyDescent="0.25">
      <c r="A182" s="1"/>
      <c r="B182" s="1"/>
      <c r="C182" s="100" t="s">
        <v>100</v>
      </c>
      <c r="D182" s="100"/>
      <c r="E182" s="39"/>
      <c r="F182" s="40"/>
      <c r="G182" s="40"/>
      <c r="H182" s="40"/>
      <c r="I182" s="40"/>
      <c r="J182" s="40"/>
      <c r="K182" s="40"/>
      <c r="L182" s="40"/>
      <c r="M182" s="40"/>
      <c r="N182" s="40"/>
      <c r="O182" s="98" t="s">
        <v>56</v>
      </c>
      <c r="P182" s="85"/>
      <c r="Q182" s="85"/>
      <c r="R182" s="85"/>
      <c r="S182" s="85"/>
    </row>
    <row r="183" spans="1:19" x14ac:dyDescent="0.25">
      <c r="A183" s="86" t="s">
        <v>3</v>
      </c>
      <c r="B183" s="86" t="s">
        <v>4</v>
      </c>
      <c r="C183" s="86" t="s">
        <v>5</v>
      </c>
      <c r="D183" s="86" t="s">
        <v>6</v>
      </c>
      <c r="E183" s="86" t="s">
        <v>7</v>
      </c>
      <c r="F183" s="90" t="s">
        <v>8</v>
      </c>
      <c r="G183" s="91" t="s">
        <v>9</v>
      </c>
      <c r="H183" s="86" t="s">
        <v>10</v>
      </c>
      <c r="I183" s="86"/>
      <c r="J183" s="86"/>
      <c r="K183" s="86"/>
      <c r="L183" s="86"/>
      <c r="M183" s="93" t="s">
        <v>11</v>
      </c>
      <c r="N183" s="94"/>
      <c r="O183" s="94"/>
      <c r="P183" s="95"/>
      <c r="Q183" s="86" t="s">
        <v>12</v>
      </c>
      <c r="R183" s="86" t="s">
        <v>13</v>
      </c>
      <c r="S183" s="88" t="s">
        <v>14</v>
      </c>
    </row>
    <row r="184" spans="1:19" ht="42" customHeight="1" x14ac:dyDescent="0.25">
      <c r="A184" s="86"/>
      <c r="B184" s="87"/>
      <c r="C184" s="86"/>
      <c r="D184" s="86"/>
      <c r="E184" s="86"/>
      <c r="F184" s="90"/>
      <c r="G184" s="92"/>
      <c r="H184" s="4" t="s">
        <v>15</v>
      </c>
      <c r="I184" s="4" t="s">
        <v>16</v>
      </c>
      <c r="J184" s="4" t="s">
        <v>17</v>
      </c>
      <c r="K184" s="4" t="s">
        <v>18</v>
      </c>
      <c r="L184" s="4" t="s">
        <v>19</v>
      </c>
      <c r="M184" s="4" t="s">
        <v>20</v>
      </c>
      <c r="N184" s="4" t="s">
        <v>21</v>
      </c>
      <c r="O184" s="4" t="s">
        <v>22</v>
      </c>
      <c r="P184" s="4" t="s">
        <v>23</v>
      </c>
      <c r="Q184" s="96"/>
      <c r="R184" s="87"/>
      <c r="S184" s="88"/>
    </row>
    <row r="185" spans="1:19" x14ac:dyDescent="0.25">
      <c r="A185" s="21">
        <v>1</v>
      </c>
      <c r="B185" s="22">
        <v>2</v>
      </c>
      <c r="C185" s="21">
        <v>3</v>
      </c>
      <c r="D185" s="21">
        <v>4</v>
      </c>
      <c r="E185" s="21">
        <v>5</v>
      </c>
      <c r="F185" s="21">
        <v>6</v>
      </c>
      <c r="G185" s="21">
        <v>7</v>
      </c>
      <c r="H185" s="21">
        <v>8</v>
      </c>
      <c r="I185" s="21">
        <v>9</v>
      </c>
      <c r="J185" s="21">
        <v>10</v>
      </c>
      <c r="K185" s="21">
        <v>11</v>
      </c>
      <c r="L185" s="21">
        <v>12</v>
      </c>
      <c r="M185" s="21">
        <v>13</v>
      </c>
      <c r="N185" s="21">
        <v>14</v>
      </c>
      <c r="O185" s="21">
        <v>15</v>
      </c>
      <c r="P185" s="21">
        <v>16</v>
      </c>
      <c r="Q185" s="21">
        <v>17</v>
      </c>
      <c r="R185" s="22">
        <v>18</v>
      </c>
      <c r="S185" s="23">
        <v>19</v>
      </c>
    </row>
    <row r="186" spans="1:19" x14ac:dyDescent="0.25">
      <c r="A186" s="5" t="s">
        <v>24</v>
      </c>
      <c r="B186" s="24">
        <f>C186+D186</f>
        <v>8</v>
      </c>
      <c r="C186" s="25">
        <v>1</v>
      </c>
      <c r="D186" s="24">
        <f>E186+F186</f>
        <v>7</v>
      </c>
      <c r="E186" s="24">
        <f>G186+H186+M186</f>
        <v>7</v>
      </c>
      <c r="F186" s="26"/>
      <c r="G186" s="26"/>
      <c r="H186" s="24">
        <f>SUM(I186:L186)</f>
        <v>7</v>
      </c>
      <c r="I186" s="26"/>
      <c r="J186" s="26">
        <v>1</v>
      </c>
      <c r="K186" s="26">
        <v>6</v>
      </c>
      <c r="L186" s="26"/>
      <c r="M186" s="24">
        <f>N186+O186+P186</f>
        <v>0</v>
      </c>
      <c r="N186" s="26"/>
      <c r="O186" s="26"/>
      <c r="P186" s="26"/>
      <c r="Q186" s="27">
        <f t="shared" ref="Q186:Q202" si="59">(H186/D186)*100</f>
        <v>100</v>
      </c>
      <c r="R186" s="27">
        <f t="shared" ref="R186:R207" si="60">((J186+I186)/D186)*100</f>
        <v>14.285714285714285</v>
      </c>
      <c r="S186" s="28"/>
    </row>
    <row r="187" spans="1:19" x14ac:dyDescent="0.25">
      <c r="A187" s="10" t="s">
        <v>25</v>
      </c>
      <c r="B187" s="24">
        <f t="shared" ref="B187:B207" si="61">C187+D187</f>
        <v>21</v>
      </c>
      <c r="C187" s="29"/>
      <c r="D187" s="24">
        <f t="shared" ref="D187:D206" si="62">E187+F187</f>
        <v>21</v>
      </c>
      <c r="E187" s="24">
        <f t="shared" ref="E187:E206" si="63">G187+H187+M187</f>
        <v>21</v>
      </c>
      <c r="F187" s="29"/>
      <c r="G187" s="29"/>
      <c r="H187" s="24">
        <f t="shared" ref="H187:H206" si="64">SUM(I187:L187)</f>
        <v>21</v>
      </c>
      <c r="I187" s="29">
        <v>4</v>
      </c>
      <c r="J187" s="29">
        <v>11</v>
      </c>
      <c r="K187" s="29">
        <v>6</v>
      </c>
      <c r="L187" s="29"/>
      <c r="M187" s="24">
        <f t="shared" ref="M187:M206" si="65">SUM(N187:P187)</f>
        <v>0</v>
      </c>
      <c r="N187" s="29"/>
      <c r="O187" s="29"/>
      <c r="P187" s="29"/>
      <c r="Q187" s="27">
        <f t="shared" si="59"/>
        <v>100</v>
      </c>
      <c r="R187" s="27">
        <f t="shared" si="60"/>
        <v>71.428571428571431</v>
      </c>
      <c r="S187" s="28"/>
    </row>
    <row r="188" spans="1:19" x14ac:dyDescent="0.25">
      <c r="A188" s="10" t="s">
        <v>26</v>
      </c>
      <c r="B188" s="24">
        <f t="shared" si="61"/>
        <v>9</v>
      </c>
      <c r="C188" s="29"/>
      <c r="D188" s="24">
        <f t="shared" si="62"/>
        <v>9</v>
      </c>
      <c r="E188" s="24">
        <f t="shared" si="63"/>
        <v>9</v>
      </c>
      <c r="F188" s="29"/>
      <c r="G188" s="29"/>
      <c r="H188" s="24">
        <f t="shared" si="64"/>
        <v>9</v>
      </c>
      <c r="I188" s="29">
        <v>1</v>
      </c>
      <c r="J188" s="29">
        <v>2</v>
      </c>
      <c r="K188" s="29">
        <v>6</v>
      </c>
      <c r="L188" s="29"/>
      <c r="M188" s="24">
        <f t="shared" si="65"/>
        <v>0</v>
      </c>
      <c r="N188" s="29"/>
      <c r="O188" s="29"/>
      <c r="P188" s="29"/>
      <c r="Q188" s="27">
        <f t="shared" si="59"/>
        <v>100</v>
      </c>
      <c r="R188" s="27">
        <f t="shared" si="60"/>
        <v>33.333333333333329</v>
      </c>
      <c r="S188" s="28"/>
    </row>
    <row r="189" spans="1:19" x14ac:dyDescent="0.25">
      <c r="A189" s="10" t="s">
        <v>49</v>
      </c>
      <c r="B189" s="24">
        <f t="shared" si="61"/>
        <v>18</v>
      </c>
      <c r="C189" s="29"/>
      <c r="D189" s="24">
        <f t="shared" si="62"/>
        <v>18</v>
      </c>
      <c r="E189" s="24">
        <f t="shared" si="63"/>
        <v>18</v>
      </c>
      <c r="F189" s="29"/>
      <c r="G189" s="29"/>
      <c r="H189" s="24">
        <f t="shared" si="64"/>
        <v>11</v>
      </c>
      <c r="I189" s="29">
        <v>1</v>
      </c>
      <c r="J189" s="29">
        <v>6</v>
      </c>
      <c r="K189" s="29">
        <v>4</v>
      </c>
      <c r="L189" s="29"/>
      <c r="M189" s="24">
        <f t="shared" si="65"/>
        <v>7</v>
      </c>
      <c r="N189" s="29">
        <v>3</v>
      </c>
      <c r="O189" s="29"/>
      <c r="P189" s="29">
        <v>4</v>
      </c>
      <c r="Q189" s="27">
        <f t="shared" si="59"/>
        <v>61.111111111111114</v>
      </c>
      <c r="R189" s="27">
        <f t="shared" si="60"/>
        <v>38.888888888888893</v>
      </c>
      <c r="S189" s="28"/>
    </row>
    <row r="190" spans="1:19" ht="21" x14ac:dyDescent="0.25">
      <c r="A190" s="45" t="s">
        <v>103</v>
      </c>
      <c r="B190" s="24">
        <f t="shared" si="61"/>
        <v>22</v>
      </c>
      <c r="C190" s="29"/>
      <c r="D190" s="24">
        <f t="shared" si="62"/>
        <v>22</v>
      </c>
      <c r="E190" s="24">
        <f t="shared" si="63"/>
        <v>21</v>
      </c>
      <c r="F190" s="29">
        <v>1</v>
      </c>
      <c r="G190" s="29"/>
      <c r="H190" s="24">
        <f t="shared" si="64"/>
        <v>21</v>
      </c>
      <c r="I190" s="29"/>
      <c r="J190" s="29">
        <v>20</v>
      </c>
      <c r="K190" s="29">
        <v>1</v>
      </c>
      <c r="L190" s="29"/>
      <c r="M190" s="24">
        <f t="shared" si="65"/>
        <v>0</v>
      </c>
      <c r="N190" s="29"/>
      <c r="O190" s="29"/>
      <c r="P190" s="29"/>
      <c r="Q190" s="27">
        <f t="shared" si="59"/>
        <v>95.454545454545453</v>
      </c>
      <c r="R190" s="27">
        <f t="shared" si="60"/>
        <v>90.909090909090907</v>
      </c>
      <c r="S190" s="28"/>
    </row>
    <row r="191" spans="1:19" x14ac:dyDescent="0.25">
      <c r="A191" s="10" t="s">
        <v>27</v>
      </c>
      <c r="B191" s="24">
        <f t="shared" si="61"/>
        <v>33</v>
      </c>
      <c r="C191" s="29"/>
      <c r="D191" s="24">
        <f t="shared" si="62"/>
        <v>33</v>
      </c>
      <c r="E191" s="24">
        <f t="shared" si="63"/>
        <v>33</v>
      </c>
      <c r="F191" s="29"/>
      <c r="G191" s="29"/>
      <c r="H191" s="24">
        <f t="shared" si="64"/>
        <v>28</v>
      </c>
      <c r="I191" s="29">
        <v>1</v>
      </c>
      <c r="J191" s="29">
        <v>4</v>
      </c>
      <c r="K191" s="29">
        <v>17</v>
      </c>
      <c r="L191" s="29">
        <v>6</v>
      </c>
      <c r="M191" s="24">
        <f t="shared" si="65"/>
        <v>5</v>
      </c>
      <c r="N191" s="29">
        <v>2</v>
      </c>
      <c r="O191" s="29"/>
      <c r="P191" s="29">
        <v>3</v>
      </c>
      <c r="Q191" s="27">
        <f t="shared" si="59"/>
        <v>84.848484848484844</v>
      </c>
      <c r="R191" s="27">
        <f t="shared" si="60"/>
        <v>15.151515151515152</v>
      </c>
      <c r="S191" s="28"/>
    </row>
    <row r="192" spans="1:19" x14ac:dyDescent="0.25">
      <c r="A192" s="10" t="s">
        <v>48</v>
      </c>
      <c r="B192" s="24">
        <f t="shared" si="61"/>
        <v>13</v>
      </c>
      <c r="C192" s="29"/>
      <c r="D192" s="24">
        <f t="shared" si="62"/>
        <v>13</v>
      </c>
      <c r="E192" s="24">
        <f t="shared" si="63"/>
        <v>13</v>
      </c>
      <c r="F192" s="29"/>
      <c r="G192" s="29"/>
      <c r="H192" s="24">
        <f t="shared" si="64"/>
        <v>10</v>
      </c>
      <c r="I192" s="29">
        <v>4</v>
      </c>
      <c r="J192" s="29">
        <v>5</v>
      </c>
      <c r="K192" s="29">
        <v>1</v>
      </c>
      <c r="L192" s="29"/>
      <c r="M192" s="24">
        <f t="shared" si="65"/>
        <v>3</v>
      </c>
      <c r="N192" s="29"/>
      <c r="O192" s="29">
        <v>1</v>
      </c>
      <c r="P192" s="29">
        <v>2</v>
      </c>
      <c r="Q192" s="27">
        <f t="shared" si="59"/>
        <v>76.923076923076934</v>
      </c>
      <c r="R192" s="27">
        <f t="shared" si="60"/>
        <v>69.230769230769226</v>
      </c>
      <c r="S192" s="28"/>
    </row>
    <row r="193" spans="1:19" x14ac:dyDescent="0.25">
      <c r="A193" s="10" t="s">
        <v>28</v>
      </c>
      <c r="B193" s="24">
        <f t="shared" si="61"/>
        <v>21</v>
      </c>
      <c r="C193" s="29"/>
      <c r="D193" s="24">
        <f t="shared" si="62"/>
        <v>21</v>
      </c>
      <c r="E193" s="24">
        <f t="shared" si="63"/>
        <v>21</v>
      </c>
      <c r="F193" s="29"/>
      <c r="G193" s="29"/>
      <c r="H193" s="24">
        <f t="shared" si="64"/>
        <v>20</v>
      </c>
      <c r="I193" s="29"/>
      <c r="J193" s="29">
        <v>1</v>
      </c>
      <c r="K193" s="29">
        <v>7</v>
      </c>
      <c r="L193" s="29">
        <v>12</v>
      </c>
      <c r="M193" s="24">
        <f t="shared" si="65"/>
        <v>1</v>
      </c>
      <c r="N193" s="29"/>
      <c r="O193" s="29"/>
      <c r="P193" s="29">
        <v>1</v>
      </c>
      <c r="Q193" s="27">
        <f>(H193/D193)*100</f>
        <v>95.238095238095227</v>
      </c>
      <c r="R193" s="27">
        <f>((J193+I193)/D193)*100</f>
        <v>4.7619047619047619</v>
      </c>
      <c r="S193" s="28"/>
    </row>
    <row r="194" spans="1:19" x14ac:dyDescent="0.25">
      <c r="A194" s="10" t="s">
        <v>29</v>
      </c>
      <c r="B194" s="24">
        <f t="shared" si="61"/>
        <v>14</v>
      </c>
      <c r="C194" s="29"/>
      <c r="D194" s="24">
        <f t="shared" si="62"/>
        <v>14</v>
      </c>
      <c r="E194" s="24">
        <f t="shared" si="63"/>
        <v>14</v>
      </c>
      <c r="F194" s="29"/>
      <c r="G194" s="29"/>
      <c r="H194" s="24">
        <f t="shared" si="64"/>
        <v>12</v>
      </c>
      <c r="I194" s="29"/>
      <c r="J194" s="29">
        <v>3</v>
      </c>
      <c r="K194" s="29">
        <v>4</v>
      </c>
      <c r="L194" s="29">
        <v>5</v>
      </c>
      <c r="M194" s="24">
        <f t="shared" si="65"/>
        <v>2</v>
      </c>
      <c r="N194" s="29"/>
      <c r="O194" s="29"/>
      <c r="P194" s="29">
        <v>2</v>
      </c>
      <c r="Q194" s="27">
        <f t="shared" si="59"/>
        <v>85.714285714285708</v>
      </c>
      <c r="R194" s="27">
        <f t="shared" si="60"/>
        <v>21.428571428571427</v>
      </c>
      <c r="S194" s="28"/>
    </row>
    <row r="195" spans="1:19" x14ac:dyDescent="0.25">
      <c r="A195" s="10" t="s">
        <v>30</v>
      </c>
      <c r="B195" s="24">
        <f t="shared" si="61"/>
        <v>21</v>
      </c>
      <c r="C195" s="29"/>
      <c r="D195" s="24">
        <f t="shared" si="62"/>
        <v>21</v>
      </c>
      <c r="E195" s="24">
        <f t="shared" si="63"/>
        <v>20</v>
      </c>
      <c r="F195" s="29">
        <v>1</v>
      </c>
      <c r="G195" s="29"/>
      <c r="H195" s="24">
        <f t="shared" si="64"/>
        <v>20</v>
      </c>
      <c r="I195" s="29">
        <v>1</v>
      </c>
      <c r="J195" s="29">
        <v>10</v>
      </c>
      <c r="K195" s="29">
        <v>9</v>
      </c>
      <c r="L195" s="29"/>
      <c r="M195" s="24">
        <f t="shared" si="65"/>
        <v>0</v>
      </c>
      <c r="N195" s="29"/>
      <c r="O195" s="29"/>
      <c r="P195" s="29"/>
      <c r="Q195" s="27">
        <f t="shared" si="59"/>
        <v>95.238095238095227</v>
      </c>
      <c r="R195" s="27">
        <f t="shared" si="60"/>
        <v>52.380952380952387</v>
      </c>
      <c r="S195" s="28"/>
    </row>
    <row r="196" spans="1:19" x14ac:dyDescent="0.25">
      <c r="A196" s="10" t="s">
        <v>31</v>
      </c>
      <c r="B196" s="24">
        <f t="shared" si="61"/>
        <v>215</v>
      </c>
      <c r="C196" s="29">
        <v>1</v>
      </c>
      <c r="D196" s="24">
        <f t="shared" si="62"/>
        <v>214</v>
      </c>
      <c r="E196" s="24">
        <f t="shared" si="63"/>
        <v>213</v>
      </c>
      <c r="F196" s="29">
        <v>1</v>
      </c>
      <c r="G196" s="29"/>
      <c r="H196" s="24">
        <f t="shared" si="64"/>
        <v>213</v>
      </c>
      <c r="I196" s="29">
        <v>34</v>
      </c>
      <c r="J196" s="29">
        <v>106</v>
      </c>
      <c r="K196" s="29">
        <v>57</v>
      </c>
      <c r="L196" s="29">
        <v>16</v>
      </c>
      <c r="M196" s="24">
        <f t="shared" si="65"/>
        <v>0</v>
      </c>
      <c r="N196" s="29"/>
      <c r="O196" s="29"/>
      <c r="P196" s="29"/>
      <c r="Q196" s="27">
        <f t="shared" si="59"/>
        <v>99.532710280373834</v>
      </c>
      <c r="R196" s="27">
        <f t="shared" si="60"/>
        <v>65.420560747663544</v>
      </c>
      <c r="S196" s="61"/>
    </row>
    <row r="197" spans="1:19" x14ac:dyDescent="0.25">
      <c r="A197" s="10" t="s">
        <v>101</v>
      </c>
      <c r="B197" s="24">
        <f t="shared" si="61"/>
        <v>58</v>
      </c>
      <c r="C197" s="29"/>
      <c r="D197" s="24">
        <f t="shared" ref="D197" si="66">E197+F197</f>
        <v>58</v>
      </c>
      <c r="E197" s="24">
        <f t="shared" ref="E197" si="67">G197+H197+M197</f>
        <v>58</v>
      </c>
      <c r="F197" s="29"/>
      <c r="G197" s="29">
        <v>1</v>
      </c>
      <c r="H197" s="24">
        <f t="shared" si="64"/>
        <v>57</v>
      </c>
      <c r="I197" s="29">
        <v>4</v>
      </c>
      <c r="J197" s="29">
        <v>30</v>
      </c>
      <c r="K197" s="29">
        <v>23</v>
      </c>
      <c r="L197" s="29"/>
      <c r="M197" s="24">
        <f t="shared" si="65"/>
        <v>0</v>
      </c>
      <c r="N197" s="29"/>
      <c r="O197" s="29"/>
      <c r="P197" s="29"/>
      <c r="Q197" s="27">
        <f t="shared" ref="Q197" si="68">(H197/D197)*100</f>
        <v>98.275862068965509</v>
      </c>
      <c r="R197" s="27">
        <f t="shared" ref="R197" si="69">((J197+I197)/D197)*100</f>
        <v>58.620689655172406</v>
      </c>
      <c r="S197" s="61"/>
    </row>
    <row r="198" spans="1:19" ht="12.75" customHeight="1" x14ac:dyDescent="0.25">
      <c r="A198" s="10" t="s">
        <v>32</v>
      </c>
      <c r="B198" s="24">
        <f t="shared" si="61"/>
        <v>3</v>
      </c>
      <c r="C198" s="29"/>
      <c r="D198" s="24">
        <f t="shared" si="62"/>
        <v>3</v>
      </c>
      <c r="E198" s="24">
        <f t="shared" si="63"/>
        <v>3</v>
      </c>
      <c r="F198" s="29"/>
      <c r="G198" s="29"/>
      <c r="H198" s="24">
        <f t="shared" si="64"/>
        <v>3</v>
      </c>
      <c r="I198" s="29"/>
      <c r="J198" s="29"/>
      <c r="K198" s="29">
        <v>2</v>
      </c>
      <c r="L198" s="29">
        <v>1</v>
      </c>
      <c r="M198" s="24">
        <f t="shared" si="65"/>
        <v>0</v>
      </c>
      <c r="N198" s="29"/>
      <c r="O198" s="29"/>
      <c r="P198" s="29"/>
      <c r="Q198" s="27">
        <f t="shared" si="59"/>
        <v>100</v>
      </c>
      <c r="R198" s="27">
        <f t="shared" si="60"/>
        <v>0</v>
      </c>
      <c r="S198" s="28"/>
    </row>
    <row r="199" spans="1:19" ht="21.75" customHeight="1" x14ac:dyDescent="0.25">
      <c r="A199" s="10" t="s">
        <v>50</v>
      </c>
      <c r="B199" s="24">
        <f t="shared" si="61"/>
        <v>5</v>
      </c>
      <c r="C199" s="29"/>
      <c r="D199" s="24">
        <f t="shared" si="62"/>
        <v>5</v>
      </c>
      <c r="E199" s="24">
        <f t="shared" si="63"/>
        <v>5</v>
      </c>
      <c r="F199" s="29"/>
      <c r="G199" s="29"/>
      <c r="H199" s="24">
        <f t="shared" si="64"/>
        <v>5</v>
      </c>
      <c r="I199" s="29"/>
      <c r="J199" s="29">
        <v>3</v>
      </c>
      <c r="K199" s="29">
        <v>2</v>
      </c>
      <c r="L199" s="29"/>
      <c r="M199" s="24">
        <f t="shared" si="65"/>
        <v>0</v>
      </c>
      <c r="N199" s="29"/>
      <c r="O199" s="29"/>
      <c r="P199" s="29"/>
      <c r="Q199" s="27">
        <f t="shared" si="59"/>
        <v>100</v>
      </c>
      <c r="R199" s="27">
        <f t="shared" si="60"/>
        <v>60</v>
      </c>
      <c r="S199" s="28"/>
    </row>
    <row r="200" spans="1:19" ht="15" customHeight="1" x14ac:dyDescent="0.25">
      <c r="A200" s="45" t="s">
        <v>33</v>
      </c>
      <c r="B200" s="24">
        <f t="shared" si="61"/>
        <v>0</v>
      </c>
      <c r="C200" s="29"/>
      <c r="D200" s="24">
        <f t="shared" si="62"/>
        <v>0</v>
      </c>
      <c r="E200" s="24">
        <f t="shared" si="63"/>
        <v>0</v>
      </c>
      <c r="F200" s="29"/>
      <c r="G200" s="29"/>
      <c r="H200" s="24">
        <f t="shared" si="64"/>
        <v>0</v>
      </c>
      <c r="I200" s="29"/>
      <c r="J200" s="29"/>
      <c r="K200" s="29"/>
      <c r="L200" s="29"/>
      <c r="M200" s="24">
        <f t="shared" si="65"/>
        <v>0</v>
      </c>
      <c r="N200" s="29"/>
      <c r="O200" s="29"/>
      <c r="P200" s="29"/>
      <c r="Q200" s="27" t="e">
        <f t="shared" si="59"/>
        <v>#DIV/0!</v>
      </c>
      <c r="R200" s="27" t="e">
        <f t="shared" si="60"/>
        <v>#DIV/0!</v>
      </c>
      <c r="S200" s="61"/>
    </row>
    <row r="201" spans="1:19" x14ac:dyDescent="0.25">
      <c r="A201" s="10" t="s">
        <v>34</v>
      </c>
      <c r="B201" s="24">
        <f t="shared" si="61"/>
        <v>19</v>
      </c>
      <c r="C201" s="29"/>
      <c r="D201" s="24">
        <f t="shared" si="62"/>
        <v>19</v>
      </c>
      <c r="E201" s="24">
        <f t="shared" si="63"/>
        <v>19</v>
      </c>
      <c r="F201" s="29"/>
      <c r="G201" s="29"/>
      <c r="H201" s="24">
        <f t="shared" si="64"/>
        <v>18</v>
      </c>
      <c r="I201" s="29">
        <v>3</v>
      </c>
      <c r="J201" s="29">
        <v>6</v>
      </c>
      <c r="K201" s="29">
        <v>4</v>
      </c>
      <c r="L201" s="29">
        <v>5</v>
      </c>
      <c r="M201" s="24">
        <f t="shared" si="65"/>
        <v>1</v>
      </c>
      <c r="N201" s="29"/>
      <c r="O201" s="29"/>
      <c r="P201" s="29">
        <v>1</v>
      </c>
      <c r="Q201" s="27">
        <f t="shared" si="59"/>
        <v>94.73684210526315</v>
      </c>
      <c r="R201" s="27">
        <f t="shared" si="60"/>
        <v>47.368421052631575</v>
      </c>
      <c r="S201" s="28"/>
    </row>
    <row r="202" spans="1:19" ht="21.75" x14ac:dyDescent="0.25">
      <c r="A202" s="10" t="s">
        <v>52</v>
      </c>
      <c r="B202" s="24">
        <f t="shared" si="61"/>
        <v>13</v>
      </c>
      <c r="C202" s="29"/>
      <c r="D202" s="24">
        <f t="shared" si="62"/>
        <v>13</v>
      </c>
      <c r="E202" s="24">
        <f t="shared" si="63"/>
        <v>13</v>
      </c>
      <c r="F202" s="29"/>
      <c r="G202" s="29"/>
      <c r="H202" s="24">
        <f t="shared" si="64"/>
        <v>13</v>
      </c>
      <c r="I202" s="29">
        <v>4</v>
      </c>
      <c r="J202" s="29">
        <v>4</v>
      </c>
      <c r="K202" s="29">
        <v>5</v>
      </c>
      <c r="L202" s="29"/>
      <c r="M202" s="24">
        <f t="shared" si="65"/>
        <v>0</v>
      </c>
      <c r="N202" s="29"/>
      <c r="O202" s="29"/>
      <c r="P202" s="29"/>
      <c r="Q202" s="27">
        <f t="shared" si="59"/>
        <v>100</v>
      </c>
      <c r="R202" s="27">
        <f t="shared" si="60"/>
        <v>61.53846153846154</v>
      </c>
      <c r="S202" s="28"/>
    </row>
    <row r="203" spans="1:19" x14ac:dyDescent="0.25">
      <c r="A203" s="10" t="s">
        <v>37</v>
      </c>
      <c r="B203" s="24">
        <f t="shared" si="61"/>
        <v>7</v>
      </c>
      <c r="C203" s="29"/>
      <c r="D203" s="24">
        <f t="shared" si="62"/>
        <v>7</v>
      </c>
      <c r="E203" s="24">
        <f t="shared" si="63"/>
        <v>7</v>
      </c>
      <c r="F203" s="29"/>
      <c r="G203" s="29"/>
      <c r="H203" s="24">
        <f t="shared" si="64"/>
        <v>6</v>
      </c>
      <c r="I203" s="29"/>
      <c r="J203" s="29">
        <v>3</v>
      </c>
      <c r="K203" s="29">
        <v>2</v>
      </c>
      <c r="L203" s="29">
        <v>1</v>
      </c>
      <c r="M203" s="24">
        <f t="shared" si="65"/>
        <v>1</v>
      </c>
      <c r="N203" s="29"/>
      <c r="O203" s="29">
        <v>1</v>
      </c>
      <c r="P203" s="29"/>
      <c r="Q203" s="27">
        <f>(H203/D203)*100</f>
        <v>85.714285714285708</v>
      </c>
      <c r="R203" s="27">
        <f t="shared" si="60"/>
        <v>42.857142857142854</v>
      </c>
      <c r="S203" s="28"/>
    </row>
    <row r="204" spans="1:19" x14ac:dyDescent="0.25">
      <c r="A204" s="10" t="s">
        <v>38</v>
      </c>
      <c r="B204" s="24">
        <f t="shared" si="61"/>
        <v>29</v>
      </c>
      <c r="C204" s="29"/>
      <c r="D204" s="24">
        <f t="shared" si="62"/>
        <v>29</v>
      </c>
      <c r="E204" s="24">
        <f t="shared" si="63"/>
        <v>28</v>
      </c>
      <c r="F204" s="29">
        <v>1</v>
      </c>
      <c r="G204" s="29"/>
      <c r="H204" s="24">
        <f t="shared" si="64"/>
        <v>28</v>
      </c>
      <c r="I204" s="29">
        <v>1</v>
      </c>
      <c r="J204" s="29">
        <v>8</v>
      </c>
      <c r="K204" s="29">
        <v>19</v>
      </c>
      <c r="L204" s="29"/>
      <c r="M204" s="24">
        <f t="shared" si="65"/>
        <v>0</v>
      </c>
      <c r="N204" s="29"/>
      <c r="O204" s="29"/>
      <c r="P204" s="29"/>
      <c r="Q204" s="27">
        <f t="shared" ref="Q204:Q207" si="70">(H204/D204)*100</f>
        <v>96.551724137931032</v>
      </c>
      <c r="R204" s="27">
        <f t="shared" si="60"/>
        <v>31.03448275862069</v>
      </c>
      <c r="S204" s="28"/>
    </row>
    <row r="205" spans="1:19" x14ac:dyDescent="0.25">
      <c r="A205" s="10" t="s">
        <v>39</v>
      </c>
      <c r="B205" s="24">
        <f t="shared" si="61"/>
        <v>36</v>
      </c>
      <c r="C205" s="29"/>
      <c r="D205" s="24">
        <f t="shared" si="62"/>
        <v>36</v>
      </c>
      <c r="E205" s="24">
        <f t="shared" si="63"/>
        <v>36</v>
      </c>
      <c r="F205" s="29"/>
      <c r="G205" s="29">
        <v>1</v>
      </c>
      <c r="H205" s="24">
        <f t="shared" si="64"/>
        <v>31</v>
      </c>
      <c r="I205" s="29">
        <v>2</v>
      </c>
      <c r="J205" s="29">
        <v>11</v>
      </c>
      <c r="K205" s="29">
        <v>12</v>
      </c>
      <c r="L205" s="29">
        <v>6</v>
      </c>
      <c r="M205" s="24">
        <f t="shared" si="65"/>
        <v>4</v>
      </c>
      <c r="N205" s="29">
        <v>2</v>
      </c>
      <c r="O205" s="29">
        <v>1</v>
      </c>
      <c r="P205" s="29">
        <v>1</v>
      </c>
      <c r="Q205" s="27">
        <f t="shared" si="70"/>
        <v>86.111111111111114</v>
      </c>
      <c r="R205" s="27">
        <f t="shared" si="60"/>
        <v>36.111111111111107</v>
      </c>
      <c r="S205" s="28"/>
    </row>
    <row r="206" spans="1:19" x14ac:dyDescent="0.25">
      <c r="A206" s="10" t="s">
        <v>69</v>
      </c>
      <c r="B206" s="24">
        <f t="shared" si="61"/>
        <v>19</v>
      </c>
      <c r="C206" s="29"/>
      <c r="D206" s="24">
        <f t="shared" si="62"/>
        <v>19</v>
      </c>
      <c r="E206" s="24">
        <f t="shared" si="63"/>
        <v>19</v>
      </c>
      <c r="F206" s="29"/>
      <c r="G206" s="29"/>
      <c r="H206" s="24">
        <f t="shared" si="64"/>
        <v>19</v>
      </c>
      <c r="I206" s="29"/>
      <c r="J206" s="29">
        <v>19</v>
      </c>
      <c r="K206" s="29"/>
      <c r="L206" s="29"/>
      <c r="M206" s="24">
        <f t="shared" si="65"/>
        <v>0</v>
      </c>
      <c r="N206" s="29"/>
      <c r="O206" s="29"/>
      <c r="P206" s="29"/>
      <c r="Q206" s="27">
        <f t="shared" si="70"/>
        <v>100</v>
      </c>
      <c r="R206" s="27">
        <f t="shared" si="60"/>
        <v>100</v>
      </c>
      <c r="S206" s="28"/>
    </row>
    <row r="207" spans="1:19" x14ac:dyDescent="0.25">
      <c r="A207" s="31" t="s">
        <v>40</v>
      </c>
      <c r="B207" s="32">
        <f t="shared" si="61"/>
        <v>584</v>
      </c>
      <c r="C207" s="33">
        <f t="shared" ref="C207" si="71">SUM(C186:C205)</f>
        <v>2</v>
      </c>
      <c r="D207" s="33">
        <f>E207+F207</f>
        <v>582</v>
      </c>
      <c r="E207" s="33">
        <f>G207+H207+M207</f>
        <v>578</v>
      </c>
      <c r="F207" s="33">
        <f>SUM(F186:F206)</f>
        <v>4</v>
      </c>
      <c r="G207" s="33">
        <f>SUM(G186:G206)</f>
        <v>2</v>
      </c>
      <c r="H207" s="33">
        <f>I207+J207+K207+L207</f>
        <v>552</v>
      </c>
      <c r="I207" s="33">
        <f>SUM(I186:I206)</f>
        <v>60</v>
      </c>
      <c r="J207" s="33">
        <f>SUM(J186:J206)</f>
        <v>253</v>
      </c>
      <c r="K207" s="33">
        <f>SUM(K186:K206)</f>
        <v>187</v>
      </c>
      <c r="L207" s="33">
        <f>SUM(L186:L206)</f>
        <v>52</v>
      </c>
      <c r="M207" s="33">
        <f>N207+O207+P207</f>
        <v>24</v>
      </c>
      <c r="N207" s="33">
        <f>SUM(N186:N206)</f>
        <v>7</v>
      </c>
      <c r="O207" s="33">
        <f>SUM(O186:O206)</f>
        <v>3</v>
      </c>
      <c r="P207" s="33">
        <f>SUM(P186:P206)</f>
        <v>14</v>
      </c>
      <c r="Q207" s="34">
        <f t="shared" si="70"/>
        <v>94.845360824742258</v>
      </c>
      <c r="R207" s="34">
        <f t="shared" si="60"/>
        <v>53.780068728522338</v>
      </c>
      <c r="S207" s="28"/>
    </row>
    <row r="208" spans="1:19" x14ac:dyDescent="0.25">
      <c r="A208" s="35" t="s">
        <v>41</v>
      </c>
      <c r="B208" s="36"/>
      <c r="C208" s="36"/>
      <c r="D208" s="37">
        <f>(D207/B207)*100</f>
        <v>99.657534246575338</v>
      </c>
      <c r="E208" s="37">
        <f>(E207/D207)*100</f>
        <v>99.312714776632305</v>
      </c>
      <c r="F208" s="37">
        <f>(F207/D207)*100</f>
        <v>0.6872852233676976</v>
      </c>
      <c r="G208" s="37">
        <f>(G207/D207)*100</f>
        <v>0.3436426116838488</v>
      </c>
      <c r="H208" s="37">
        <f>(H207/D207)*100</f>
        <v>94.845360824742258</v>
      </c>
      <c r="I208" s="37">
        <f>(I207/D207)*100</f>
        <v>10.309278350515463</v>
      </c>
      <c r="J208" s="37">
        <f>(J207/D207)*100</f>
        <v>43.470790378006875</v>
      </c>
      <c r="K208" s="37">
        <f>(K207/D207)*100</f>
        <v>32.130584192439862</v>
      </c>
      <c r="L208" s="37">
        <f>(L207/D207)*100</f>
        <v>8.934707903780069</v>
      </c>
      <c r="M208" s="37">
        <f>(M207/D207)*100</f>
        <v>4.1237113402061851</v>
      </c>
      <c r="N208" s="37">
        <f>(N207/D207)*100</f>
        <v>1.202749140893471</v>
      </c>
      <c r="O208" s="37">
        <f>(O207/D207)*100</f>
        <v>0.51546391752577314</v>
      </c>
      <c r="P208" s="37">
        <f>(P207/D207)*100</f>
        <v>2.4054982817869419</v>
      </c>
      <c r="Q208" s="38"/>
      <c r="R208" s="38"/>
      <c r="S208" s="28"/>
    </row>
    <row r="209" spans="1:19" x14ac:dyDescent="0.25">
      <c r="A209" s="85" t="s">
        <v>98</v>
      </c>
      <c r="B209" s="85"/>
      <c r="C209" s="85"/>
      <c r="D209" s="85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85"/>
    </row>
    <row r="210" spans="1:19" x14ac:dyDescent="0.25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</row>
    <row r="211" spans="1:19" x14ac:dyDescent="0.25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</row>
    <row r="212" spans="1:19" x14ac:dyDescent="0.25">
      <c r="A212" s="101" t="s">
        <v>0</v>
      </c>
      <c r="B212" s="101"/>
      <c r="C212" s="101"/>
      <c r="D212" s="101"/>
      <c r="E212" s="101"/>
      <c r="F212" s="101"/>
      <c r="G212" s="101"/>
      <c r="H212" s="101"/>
      <c r="I212" s="101"/>
      <c r="J212" s="101"/>
      <c r="K212" s="101"/>
      <c r="L212" s="101"/>
      <c r="M212" s="101"/>
      <c r="N212" s="101"/>
      <c r="O212" s="101"/>
      <c r="P212" s="101"/>
      <c r="Q212" s="101"/>
      <c r="R212" s="101"/>
      <c r="S212" s="101"/>
    </row>
    <row r="213" spans="1:19" x14ac:dyDescent="0.25">
      <c r="A213" s="101" t="s">
        <v>73</v>
      </c>
      <c r="B213" s="101"/>
      <c r="C213" s="101"/>
      <c r="D213" s="101"/>
      <c r="E213" s="101"/>
      <c r="F213" s="101"/>
      <c r="G213" s="101"/>
      <c r="H213" s="101"/>
      <c r="I213" s="101"/>
      <c r="J213" s="101"/>
      <c r="K213" s="101"/>
      <c r="L213" s="101"/>
      <c r="M213" s="101"/>
      <c r="N213" s="101"/>
      <c r="O213" s="101"/>
      <c r="P213" s="101"/>
      <c r="Q213" s="101"/>
      <c r="R213" s="101"/>
      <c r="S213" s="101"/>
    </row>
    <row r="214" spans="1:19" x14ac:dyDescent="0.25">
      <c r="A214" s="89" t="s">
        <v>96</v>
      </c>
      <c r="B214" s="89"/>
      <c r="C214" s="89"/>
      <c r="D214" s="89"/>
      <c r="E214" s="89"/>
      <c r="F214" s="89"/>
      <c r="G214" s="89"/>
      <c r="H214" s="89"/>
      <c r="I214" s="89"/>
      <c r="J214" s="89"/>
      <c r="K214" s="89"/>
      <c r="L214" s="89"/>
      <c r="M214" s="89"/>
      <c r="N214" s="89"/>
      <c r="O214" s="89"/>
      <c r="P214" s="89"/>
      <c r="Q214" s="89"/>
      <c r="R214" s="89"/>
      <c r="S214" s="89"/>
    </row>
    <row r="215" spans="1:19" x14ac:dyDescent="0.25">
      <c r="A215" s="2"/>
      <c r="B215" s="2"/>
      <c r="C215" s="3"/>
      <c r="D215" s="3"/>
      <c r="E215" s="85" t="s">
        <v>57</v>
      </c>
      <c r="F215" s="85"/>
      <c r="G215" s="85"/>
      <c r="H215" s="85"/>
      <c r="I215" s="85"/>
      <c r="J215" s="85"/>
      <c r="K215" s="85"/>
      <c r="L215" s="85"/>
      <c r="M215" s="85"/>
      <c r="N215" s="2"/>
      <c r="O215" s="2"/>
      <c r="P215" s="2"/>
      <c r="Q215" s="2"/>
      <c r="R215" s="2"/>
      <c r="S215" s="2"/>
    </row>
    <row r="216" spans="1:19" x14ac:dyDescent="0.25">
      <c r="A216" s="1"/>
      <c r="B216" s="1"/>
      <c r="C216" s="100" t="s">
        <v>99</v>
      </c>
      <c r="D216" s="100"/>
      <c r="E216" s="39"/>
      <c r="F216" s="40"/>
      <c r="G216" s="40"/>
      <c r="H216" s="40"/>
      <c r="I216" s="40"/>
      <c r="J216" s="40"/>
      <c r="K216" s="40"/>
      <c r="L216" s="40"/>
      <c r="M216" s="40"/>
      <c r="N216" s="40"/>
      <c r="O216" s="98" t="s">
        <v>56</v>
      </c>
      <c r="P216" s="85"/>
      <c r="Q216" s="85"/>
      <c r="R216" s="85"/>
      <c r="S216" s="85"/>
    </row>
    <row r="217" spans="1:19" x14ac:dyDescent="0.25">
      <c r="A217" s="86" t="s">
        <v>3</v>
      </c>
      <c r="B217" s="86" t="s">
        <v>4</v>
      </c>
      <c r="C217" s="86" t="s">
        <v>5</v>
      </c>
      <c r="D217" s="86" t="s">
        <v>6</v>
      </c>
      <c r="E217" s="86" t="s">
        <v>7</v>
      </c>
      <c r="F217" s="90" t="s">
        <v>8</v>
      </c>
      <c r="G217" s="91" t="s">
        <v>9</v>
      </c>
      <c r="H217" s="86" t="s">
        <v>10</v>
      </c>
      <c r="I217" s="86"/>
      <c r="J217" s="86"/>
      <c r="K217" s="86"/>
      <c r="L217" s="86"/>
      <c r="M217" s="93" t="s">
        <v>11</v>
      </c>
      <c r="N217" s="94"/>
      <c r="O217" s="94"/>
      <c r="P217" s="95"/>
      <c r="Q217" s="86" t="s">
        <v>12</v>
      </c>
      <c r="R217" s="86" t="s">
        <v>13</v>
      </c>
      <c r="S217" s="88" t="s">
        <v>14</v>
      </c>
    </row>
    <row r="218" spans="1:19" ht="52.5" x14ac:dyDescent="0.25">
      <c r="A218" s="86"/>
      <c r="B218" s="87"/>
      <c r="C218" s="86"/>
      <c r="D218" s="86"/>
      <c r="E218" s="86"/>
      <c r="F218" s="90"/>
      <c r="G218" s="92"/>
      <c r="H218" s="78" t="s">
        <v>15</v>
      </c>
      <c r="I218" s="78" t="s">
        <v>16</v>
      </c>
      <c r="J218" s="78" t="s">
        <v>17</v>
      </c>
      <c r="K218" s="78" t="s">
        <v>18</v>
      </c>
      <c r="L218" s="78" t="s">
        <v>19</v>
      </c>
      <c r="M218" s="78" t="s">
        <v>20</v>
      </c>
      <c r="N218" s="78" t="s">
        <v>21</v>
      </c>
      <c r="O218" s="78" t="s">
        <v>22</v>
      </c>
      <c r="P218" s="78" t="s">
        <v>23</v>
      </c>
      <c r="Q218" s="96"/>
      <c r="R218" s="87"/>
      <c r="S218" s="88"/>
    </row>
    <row r="219" spans="1:19" x14ac:dyDescent="0.25">
      <c r="A219" s="21">
        <v>1</v>
      </c>
      <c r="B219" s="22">
        <v>2</v>
      </c>
      <c r="C219" s="21">
        <v>3</v>
      </c>
      <c r="D219" s="21">
        <v>4</v>
      </c>
      <c r="E219" s="21">
        <v>5</v>
      </c>
      <c r="F219" s="21">
        <v>6</v>
      </c>
      <c r="G219" s="21">
        <v>7</v>
      </c>
      <c r="H219" s="21">
        <v>8</v>
      </c>
      <c r="I219" s="21">
        <v>9</v>
      </c>
      <c r="J219" s="21">
        <v>10</v>
      </c>
      <c r="K219" s="21">
        <v>11</v>
      </c>
      <c r="L219" s="21">
        <v>12</v>
      </c>
      <c r="M219" s="21">
        <v>13</v>
      </c>
      <c r="N219" s="21">
        <v>14</v>
      </c>
      <c r="O219" s="21">
        <v>15</v>
      </c>
      <c r="P219" s="21">
        <v>16</v>
      </c>
      <c r="Q219" s="21">
        <v>17</v>
      </c>
      <c r="R219" s="22">
        <v>18</v>
      </c>
      <c r="S219" s="23">
        <v>19</v>
      </c>
    </row>
    <row r="220" spans="1:19" x14ac:dyDescent="0.25">
      <c r="A220" s="5" t="s">
        <v>24</v>
      </c>
      <c r="B220" s="24">
        <f>C220+D220</f>
        <v>38</v>
      </c>
      <c r="C220" s="25"/>
      <c r="D220" s="24">
        <f>E220+F220</f>
        <v>38</v>
      </c>
      <c r="E220" s="24">
        <f>G220+H220+M220</f>
        <v>38</v>
      </c>
      <c r="F220" s="26"/>
      <c r="G220" s="26"/>
      <c r="H220" s="24">
        <f>SUM(I220:L220)</f>
        <v>38</v>
      </c>
      <c r="I220" s="26">
        <v>21</v>
      </c>
      <c r="J220" s="26">
        <v>16</v>
      </c>
      <c r="K220" s="26">
        <v>1</v>
      </c>
      <c r="L220" s="26"/>
      <c r="M220" s="24">
        <f>N220+O220+P220</f>
        <v>0</v>
      </c>
      <c r="N220" s="26"/>
      <c r="O220" s="26"/>
      <c r="P220" s="26"/>
      <c r="Q220" s="27">
        <f t="shared" ref="Q220:Q226" si="72">(H220/D220)*100</f>
        <v>100</v>
      </c>
      <c r="R220" s="27">
        <f t="shared" ref="R220:R226" si="73">((J220+I220)/D220)*100</f>
        <v>97.368421052631575</v>
      </c>
      <c r="S220" s="28"/>
    </row>
    <row r="221" spans="1:19" x14ac:dyDescent="0.25">
      <c r="A221" s="10" t="s">
        <v>25</v>
      </c>
      <c r="B221" s="24">
        <f t="shared" ref="B221:B239" si="74">C221+D221</f>
        <v>30</v>
      </c>
      <c r="C221" s="29"/>
      <c r="D221" s="24">
        <f t="shared" ref="D221:D238" si="75">E221+F221</f>
        <v>30</v>
      </c>
      <c r="E221" s="24">
        <f t="shared" ref="E221:E238" si="76">G221+H221+M221</f>
        <v>30</v>
      </c>
      <c r="F221" s="29"/>
      <c r="G221" s="29"/>
      <c r="H221" s="24">
        <f t="shared" ref="H221:H238" si="77">SUM(I221:L221)</f>
        <v>29</v>
      </c>
      <c r="I221" s="29">
        <v>19</v>
      </c>
      <c r="J221" s="29">
        <v>6</v>
      </c>
      <c r="K221" s="29">
        <v>4</v>
      </c>
      <c r="L221" s="29"/>
      <c r="M221" s="24">
        <f t="shared" ref="M221:M238" si="78">SUM(N221:P221)</f>
        <v>1</v>
      </c>
      <c r="N221" s="29">
        <v>1</v>
      </c>
      <c r="O221" s="29"/>
      <c r="P221" s="29"/>
      <c r="Q221" s="27">
        <f t="shared" si="72"/>
        <v>96.666666666666671</v>
      </c>
      <c r="R221" s="27">
        <f t="shared" si="73"/>
        <v>83.333333333333343</v>
      </c>
      <c r="S221" s="28"/>
    </row>
    <row r="222" spans="1:19" x14ac:dyDescent="0.25">
      <c r="A222" s="10" t="s">
        <v>26</v>
      </c>
      <c r="B222" s="24">
        <f t="shared" si="74"/>
        <v>40</v>
      </c>
      <c r="C222" s="29"/>
      <c r="D222" s="24">
        <f t="shared" si="75"/>
        <v>40</v>
      </c>
      <c r="E222" s="24">
        <f t="shared" si="76"/>
        <v>40</v>
      </c>
      <c r="F222" s="29"/>
      <c r="G222" s="29"/>
      <c r="H222" s="24">
        <f t="shared" si="77"/>
        <v>39</v>
      </c>
      <c r="I222" s="29">
        <v>13</v>
      </c>
      <c r="J222" s="29">
        <v>22</v>
      </c>
      <c r="K222" s="29">
        <v>3</v>
      </c>
      <c r="L222" s="29">
        <v>1</v>
      </c>
      <c r="M222" s="24">
        <f t="shared" si="78"/>
        <v>1</v>
      </c>
      <c r="N222" s="29"/>
      <c r="O222" s="29"/>
      <c r="P222" s="29">
        <v>1</v>
      </c>
      <c r="Q222" s="27">
        <f t="shared" si="72"/>
        <v>97.5</v>
      </c>
      <c r="R222" s="27">
        <f t="shared" si="73"/>
        <v>87.5</v>
      </c>
      <c r="S222" s="28"/>
    </row>
    <row r="223" spans="1:19" x14ac:dyDescent="0.25">
      <c r="A223" s="10" t="s">
        <v>49</v>
      </c>
      <c r="B223" s="24">
        <f t="shared" si="74"/>
        <v>104</v>
      </c>
      <c r="C223" s="29">
        <v>1</v>
      </c>
      <c r="D223" s="24">
        <f t="shared" si="75"/>
        <v>103</v>
      </c>
      <c r="E223" s="24">
        <f t="shared" si="76"/>
        <v>103</v>
      </c>
      <c r="F223" s="29"/>
      <c r="G223" s="29"/>
      <c r="H223" s="24">
        <f t="shared" si="77"/>
        <v>91</v>
      </c>
      <c r="I223" s="29">
        <v>44</v>
      </c>
      <c r="J223" s="29">
        <v>22</v>
      </c>
      <c r="K223" s="29">
        <v>25</v>
      </c>
      <c r="L223" s="29"/>
      <c r="M223" s="24">
        <f t="shared" si="78"/>
        <v>12</v>
      </c>
      <c r="N223" s="29"/>
      <c r="O223" s="29">
        <v>1</v>
      </c>
      <c r="P223" s="29">
        <v>11</v>
      </c>
      <c r="Q223" s="27">
        <f t="shared" si="72"/>
        <v>88.349514563106794</v>
      </c>
      <c r="R223" s="27">
        <f t="shared" si="73"/>
        <v>64.077669902912632</v>
      </c>
      <c r="S223" s="28"/>
    </row>
    <row r="224" spans="1:19" ht="21" x14ac:dyDescent="0.25">
      <c r="A224" s="45" t="s">
        <v>103</v>
      </c>
      <c r="B224" s="24">
        <f t="shared" si="74"/>
        <v>24</v>
      </c>
      <c r="C224" s="29"/>
      <c r="D224" s="24">
        <f t="shared" si="75"/>
        <v>24</v>
      </c>
      <c r="E224" s="24">
        <f t="shared" si="76"/>
        <v>24</v>
      </c>
      <c r="F224" s="29"/>
      <c r="G224" s="29"/>
      <c r="H224" s="24">
        <f t="shared" si="77"/>
        <v>23</v>
      </c>
      <c r="I224" s="29">
        <v>6</v>
      </c>
      <c r="J224" s="29">
        <v>10</v>
      </c>
      <c r="K224" s="29">
        <v>6</v>
      </c>
      <c r="L224" s="29">
        <v>1</v>
      </c>
      <c r="M224" s="24">
        <f t="shared" si="78"/>
        <v>1</v>
      </c>
      <c r="N224" s="29"/>
      <c r="O224" s="29"/>
      <c r="P224" s="29">
        <v>1</v>
      </c>
      <c r="Q224" s="27">
        <f t="shared" si="72"/>
        <v>95.833333333333343</v>
      </c>
      <c r="R224" s="27">
        <f t="shared" si="73"/>
        <v>66.666666666666657</v>
      </c>
      <c r="S224" s="28"/>
    </row>
    <row r="225" spans="1:19" x14ac:dyDescent="0.25">
      <c r="A225" s="10" t="s">
        <v>27</v>
      </c>
      <c r="B225" s="24">
        <f t="shared" si="74"/>
        <v>55</v>
      </c>
      <c r="C225" s="29"/>
      <c r="D225" s="24">
        <f t="shared" si="75"/>
        <v>55</v>
      </c>
      <c r="E225" s="24">
        <f t="shared" si="76"/>
        <v>55</v>
      </c>
      <c r="F225" s="29"/>
      <c r="G225" s="29"/>
      <c r="H225" s="24">
        <f t="shared" si="77"/>
        <v>51</v>
      </c>
      <c r="I225" s="29">
        <v>20</v>
      </c>
      <c r="J225" s="29">
        <v>17</v>
      </c>
      <c r="K225" s="29">
        <v>11</v>
      </c>
      <c r="L225" s="29">
        <v>3</v>
      </c>
      <c r="M225" s="24">
        <f t="shared" si="78"/>
        <v>4</v>
      </c>
      <c r="N225" s="29">
        <v>3</v>
      </c>
      <c r="O225" s="29"/>
      <c r="P225" s="29">
        <v>1</v>
      </c>
      <c r="Q225" s="27">
        <f t="shared" si="72"/>
        <v>92.72727272727272</v>
      </c>
      <c r="R225" s="27">
        <f t="shared" si="73"/>
        <v>67.272727272727266</v>
      </c>
      <c r="S225" s="28"/>
    </row>
    <row r="226" spans="1:19" x14ac:dyDescent="0.25">
      <c r="A226" s="10" t="s">
        <v>48</v>
      </c>
      <c r="B226" s="24">
        <f t="shared" si="74"/>
        <v>24</v>
      </c>
      <c r="C226" s="29"/>
      <c r="D226" s="24">
        <f t="shared" si="75"/>
        <v>24</v>
      </c>
      <c r="E226" s="24">
        <f t="shared" si="76"/>
        <v>24</v>
      </c>
      <c r="F226" s="29"/>
      <c r="G226" s="29"/>
      <c r="H226" s="24">
        <f t="shared" si="77"/>
        <v>19</v>
      </c>
      <c r="I226" s="29">
        <v>7</v>
      </c>
      <c r="J226" s="29">
        <v>8</v>
      </c>
      <c r="K226" s="29">
        <v>4</v>
      </c>
      <c r="L226" s="29"/>
      <c r="M226" s="24">
        <f t="shared" si="78"/>
        <v>5</v>
      </c>
      <c r="N226" s="29"/>
      <c r="O226" s="29">
        <v>2</v>
      </c>
      <c r="P226" s="29">
        <v>3</v>
      </c>
      <c r="Q226" s="27">
        <f t="shared" si="72"/>
        <v>79.166666666666657</v>
      </c>
      <c r="R226" s="27">
        <f t="shared" si="73"/>
        <v>62.5</v>
      </c>
      <c r="S226" s="28"/>
    </row>
    <row r="227" spans="1:19" x14ac:dyDescent="0.25">
      <c r="A227" s="10" t="s">
        <v>28</v>
      </c>
      <c r="B227" s="24">
        <f t="shared" si="74"/>
        <v>39</v>
      </c>
      <c r="C227" s="29"/>
      <c r="D227" s="24">
        <f t="shared" si="75"/>
        <v>39</v>
      </c>
      <c r="E227" s="24">
        <f t="shared" si="76"/>
        <v>39</v>
      </c>
      <c r="F227" s="29"/>
      <c r="G227" s="29"/>
      <c r="H227" s="24">
        <f t="shared" si="77"/>
        <v>38</v>
      </c>
      <c r="I227" s="29">
        <v>7</v>
      </c>
      <c r="J227" s="29">
        <v>22</v>
      </c>
      <c r="K227" s="29">
        <v>7</v>
      </c>
      <c r="L227" s="29">
        <v>2</v>
      </c>
      <c r="M227" s="24">
        <f t="shared" si="78"/>
        <v>1</v>
      </c>
      <c r="N227" s="29"/>
      <c r="O227" s="29"/>
      <c r="P227" s="29">
        <v>1</v>
      </c>
      <c r="Q227" s="27">
        <f>(H227/D227)*100</f>
        <v>97.435897435897431</v>
      </c>
      <c r="R227" s="27">
        <f>((J227+I227)/D227)*100</f>
        <v>74.358974358974365</v>
      </c>
      <c r="S227" s="28"/>
    </row>
    <row r="228" spans="1:19" x14ac:dyDescent="0.25">
      <c r="A228" s="10" t="s">
        <v>29</v>
      </c>
      <c r="B228" s="24">
        <f t="shared" si="74"/>
        <v>62</v>
      </c>
      <c r="C228" s="29"/>
      <c r="D228" s="24">
        <f t="shared" si="75"/>
        <v>62</v>
      </c>
      <c r="E228" s="24">
        <f t="shared" si="76"/>
        <v>62</v>
      </c>
      <c r="F228" s="29"/>
      <c r="G228" s="29"/>
      <c r="H228" s="24">
        <f t="shared" si="77"/>
        <v>62</v>
      </c>
      <c r="I228" s="29">
        <v>25</v>
      </c>
      <c r="J228" s="29">
        <v>14</v>
      </c>
      <c r="K228" s="29">
        <v>21</v>
      </c>
      <c r="L228" s="29">
        <v>2</v>
      </c>
      <c r="M228" s="24">
        <f t="shared" si="78"/>
        <v>0</v>
      </c>
      <c r="N228" s="29"/>
      <c r="O228" s="29"/>
      <c r="P228" s="29"/>
      <c r="Q228" s="27">
        <f t="shared" ref="Q228:Q234" si="79">(H228/D228)*100</f>
        <v>100</v>
      </c>
      <c r="R228" s="27">
        <f t="shared" ref="R228:R239" si="80">((J228+I228)/D228)*100</f>
        <v>62.903225806451616</v>
      </c>
      <c r="S228" s="28"/>
    </row>
    <row r="229" spans="1:19" x14ac:dyDescent="0.25">
      <c r="A229" s="10" t="s">
        <v>30</v>
      </c>
      <c r="B229" s="24">
        <f t="shared" si="74"/>
        <v>65</v>
      </c>
      <c r="C229" s="29"/>
      <c r="D229" s="24">
        <f t="shared" si="75"/>
        <v>65</v>
      </c>
      <c r="E229" s="24">
        <f t="shared" si="76"/>
        <v>64</v>
      </c>
      <c r="F229" s="29">
        <v>1</v>
      </c>
      <c r="G229" s="29"/>
      <c r="H229" s="24">
        <f t="shared" si="77"/>
        <v>64</v>
      </c>
      <c r="I229" s="29">
        <v>22</v>
      </c>
      <c r="J229" s="29">
        <v>29</v>
      </c>
      <c r="K229" s="29">
        <v>9</v>
      </c>
      <c r="L229" s="29">
        <v>4</v>
      </c>
      <c r="M229" s="24">
        <f t="shared" si="78"/>
        <v>0</v>
      </c>
      <c r="N229" s="29"/>
      <c r="O229" s="29"/>
      <c r="P229" s="29"/>
      <c r="Q229" s="27">
        <f t="shared" si="79"/>
        <v>98.461538461538467</v>
      </c>
      <c r="R229" s="27">
        <f t="shared" si="80"/>
        <v>78.461538461538467</v>
      </c>
      <c r="S229" s="28"/>
    </row>
    <row r="230" spans="1:19" x14ac:dyDescent="0.25">
      <c r="A230" s="10" t="s">
        <v>32</v>
      </c>
      <c r="B230" s="24">
        <f t="shared" si="74"/>
        <v>28</v>
      </c>
      <c r="C230" s="29"/>
      <c r="D230" s="24">
        <f t="shared" si="75"/>
        <v>28</v>
      </c>
      <c r="E230" s="24">
        <f t="shared" si="76"/>
        <v>28</v>
      </c>
      <c r="F230" s="29"/>
      <c r="G230" s="29"/>
      <c r="H230" s="24">
        <f t="shared" si="77"/>
        <v>28</v>
      </c>
      <c r="I230" s="29">
        <v>2</v>
      </c>
      <c r="J230" s="29">
        <v>9</v>
      </c>
      <c r="K230" s="29">
        <v>14</v>
      </c>
      <c r="L230" s="29">
        <v>3</v>
      </c>
      <c r="M230" s="24">
        <f t="shared" si="78"/>
        <v>0</v>
      </c>
      <c r="N230" s="29"/>
      <c r="O230" s="29"/>
      <c r="P230" s="29"/>
      <c r="Q230" s="27">
        <f t="shared" si="79"/>
        <v>100</v>
      </c>
      <c r="R230" s="27">
        <f t="shared" si="80"/>
        <v>39.285714285714285</v>
      </c>
      <c r="S230" s="28"/>
    </row>
    <row r="231" spans="1:19" ht="21.75" x14ac:dyDescent="0.25">
      <c r="A231" s="10" t="s">
        <v>50</v>
      </c>
      <c r="B231" s="24">
        <f t="shared" si="74"/>
        <v>50</v>
      </c>
      <c r="C231" s="29"/>
      <c r="D231" s="24">
        <f t="shared" si="75"/>
        <v>50</v>
      </c>
      <c r="E231" s="24">
        <f t="shared" si="76"/>
        <v>48</v>
      </c>
      <c r="F231" s="29">
        <v>2</v>
      </c>
      <c r="G231" s="29"/>
      <c r="H231" s="24">
        <f t="shared" si="77"/>
        <v>48</v>
      </c>
      <c r="I231" s="29">
        <v>12</v>
      </c>
      <c r="J231" s="29">
        <v>18</v>
      </c>
      <c r="K231" s="29">
        <v>16</v>
      </c>
      <c r="L231" s="29">
        <v>2</v>
      </c>
      <c r="M231" s="24">
        <f t="shared" si="78"/>
        <v>0</v>
      </c>
      <c r="N231" s="29"/>
      <c r="O231" s="29"/>
      <c r="P231" s="29"/>
      <c r="Q231" s="27">
        <f t="shared" si="79"/>
        <v>96</v>
      </c>
      <c r="R231" s="27">
        <f t="shared" si="80"/>
        <v>60</v>
      </c>
      <c r="S231" s="28"/>
    </row>
    <row r="232" spans="1:19" x14ac:dyDescent="0.25">
      <c r="A232" s="10" t="s">
        <v>34</v>
      </c>
      <c r="B232" s="24">
        <f t="shared" si="74"/>
        <v>55</v>
      </c>
      <c r="C232" s="29"/>
      <c r="D232" s="24">
        <f t="shared" si="75"/>
        <v>55</v>
      </c>
      <c r="E232" s="24">
        <f t="shared" si="76"/>
        <v>55</v>
      </c>
      <c r="F232" s="29"/>
      <c r="G232" s="29"/>
      <c r="H232" s="24">
        <f t="shared" si="77"/>
        <v>55</v>
      </c>
      <c r="I232" s="29">
        <v>20</v>
      </c>
      <c r="J232" s="29">
        <v>19</v>
      </c>
      <c r="K232" s="29">
        <v>13</v>
      </c>
      <c r="L232" s="29">
        <v>3</v>
      </c>
      <c r="M232" s="24">
        <f t="shared" si="78"/>
        <v>0</v>
      </c>
      <c r="N232" s="29"/>
      <c r="O232" s="29"/>
      <c r="P232" s="29"/>
      <c r="Q232" s="27">
        <f t="shared" si="79"/>
        <v>100</v>
      </c>
      <c r="R232" s="27">
        <f t="shared" si="80"/>
        <v>70.909090909090907</v>
      </c>
      <c r="S232" s="28"/>
    </row>
    <row r="233" spans="1:19" ht="21.75" x14ac:dyDescent="0.25">
      <c r="A233" s="10" t="s">
        <v>52</v>
      </c>
      <c r="B233" s="24">
        <f t="shared" si="74"/>
        <v>18</v>
      </c>
      <c r="C233" s="29">
        <v>1</v>
      </c>
      <c r="D233" s="24">
        <f t="shared" si="75"/>
        <v>17</v>
      </c>
      <c r="E233" s="24">
        <f t="shared" si="76"/>
        <v>17</v>
      </c>
      <c r="F233" s="29"/>
      <c r="G233" s="29"/>
      <c r="H233" s="24">
        <f t="shared" si="77"/>
        <v>13</v>
      </c>
      <c r="I233" s="29">
        <v>5</v>
      </c>
      <c r="J233" s="29">
        <v>3</v>
      </c>
      <c r="K233" s="29">
        <v>5</v>
      </c>
      <c r="L233" s="29"/>
      <c r="M233" s="24">
        <f t="shared" si="78"/>
        <v>4</v>
      </c>
      <c r="N233" s="29">
        <v>4</v>
      </c>
      <c r="O233" s="29"/>
      <c r="P233" s="29"/>
      <c r="Q233" s="27">
        <f t="shared" si="79"/>
        <v>76.470588235294116</v>
      </c>
      <c r="R233" s="27">
        <f t="shared" si="80"/>
        <v>47.058823529411761</v>
      </c>
      <c r="S233" s="28"/>
    </row>
    <row r="234" spans="1:19" x14ac:dyDescent="0.25">
      <c r="A234" s="10" t="s">
        <v>36</v>
      </c>
      <c r="B234" s="24">
        <f t="shared" si="74"/>
        <v>184</v>
      </c>
      <c r="C234" s="29">
        <v>1</v>
      </c>
      <c r="D234" s="24">
        <f t="shared" si="75"/>
        <v>183</v>
      </c>
      <c r="E234" s="24">
        <f t="shared" si="76"/>
        <v>183</v>
      </c>
      <c r="F234" s="29"/>
      <c r="G234" s="29">
        <v>9</v>
      </c>
      <c r="H234" s="24">
        <f t="shared" si="77"/>
        <v>170</v>
      </c>
      <c r="I234" s="29">
        <v>72</v>
      </c>
      <c r="J234" s="29">
        <v>72</v>
      </c>
      <c r="K234" s="29">
        <v>23</v>
      </c>
      <c r="L234" s="29">
        <v>3</v>
      </c>
      <c r="M234" s="24">
        <f t="shared" si="78"/>
        <v>4</v>
      </c>
      <c r="N234" s="29">
        <v>2</v>
      </c>
      <c r="O234" s="29">
        <v>2</v>
      </c>
      <c r="P234" s="29"/>
      <c r="Q234" s="27">
        <f t="shared" si="79"/>
        <v>92.896174863387984</v>
      </c>
      <c r="R234" s="27">
        <f t="shared" si="80"/>
        <v>78.688524590163937</v>
      </c>
      <c r="S234" s="28"/>
    </row>
    <row r="235" spans="1:19" x14ac:dyDescent="0.25">
      <c r="A235" s="10" t="s">
        <v>37</v>
      </c>
      <c r="B235" s="24">
        <f t="shared" si="74"/>
        <v>51</v>
      </c>
      <c r="C235" s="29"/>
      <c r="D235" s="24">
        <f t="shared" si="75"/>
        <v>51</v>
      </c>
      <c r="E235" s="24">
        <f t="shared" si="76"/>
        <v>51</v>
      </c>
      <c r="F235" s="29"/>
      <c r="G235" s="29"/>
      <c r="H235" s="24">
        <f t="shared" si="77"/>
        <v>51</v>
      </c>
      <c r="I235" s="29">
        <v>4</v>
      </c>
      <c r="J235" s="29">
        <v>24</v>
      </c>
      <c r="K235" s="29">
        <v>21</v>
      </c>
      <c r="L235" s="29">
        <v>2</v>
      </c>
      <c r="M235" s="24">
        <f t="shared" si="78"/>
        <v>0</v>
      </c>
      <c r="N235" s="29"/>
      <c r="O235" s="29"/>
      <c r="P235" s="29"/>
      <c r="Q235" s="27">
        <f>(H235/D235)*100</f>
        <v>100</v>
      </c>
      <c r="R235" s="27">
        <f t="shared" si="80"/>
        <v>54.901960784313729</v>
      </c>
      <c r="S235" s="28"/>
    </row>
    <row r="236" spans="1:19" x14ac:dyDescent="0.25">
      <c r="A236" s="10" t="s">
        <v>38</v>
      </c>
      <c r="B236" s="24">
        <f t="shared" si="74"/>
        <v>20</v>
      </c>
      <c r="C236" s="29"/>
      <c r="D236" s="24">
        <f t="shared" si="75"/>
        <v>20</v>
      </c>
      <c r="E236" s="24">
        <f t="shared" si="76"/>
        <v>20</v>
      </c>
      <c r="F236" s="29"/>
      <c r="G236" s="29"/>
      <c r="H236" s="24">
        <f t="shared" si="77"/>
        <v>20</v>
      </c>
      <c r="I236" s="29">
        <v>4</v>
      </c>
      <c r="J236" s="29">
        <v>8</v>
      </c>
      <c r="K236" s="29">
        <v>7</v>
      </c>
      <c r="L236" s="29">
        <v>1</v>
      </c>
      <c r="M236" s="24">
        <f t="shared" si="78"/>
        <v>0</v>
      </c>
      <c r="N236" s="29"/>
      <c r="O236" s="29"/>
      <c r="P236" s="29"/>
      <c r="Q236" s="27">
        <f t="shared" ref="Q236:Q239" si="81">(H236/D236)*100</f>
        <v>100</v>
      </c>
      <c r="R236" s="27">
        <f t="shared" si="80"/>
        <v>60</v>
      </c>
      <c r="S236" s="28"/>
    </row>
    <row r="237" spans="1:19" x14ac:dyDescent="0.25">
      <c r="A237" s="10" t="s">
        <v>39</v>
      </c>
      <c r="B237" s="24">
        <f t="shared" si="74"/>
        <v>130</v>
      </c>
      <c r="C237" s="29"/>
      <c r="D237" s="24">
        <f t="shared" si="75"/>
        <v>130</v>
      </c>
      <c r="E237" s="24">
        <f t="shared" si="76"/>
        <v>130</v>
      </c>
      <c r="F237" s="29"/>
      <c r="G237" s="29">
        <v>1</v>
      </c>
      <c r="H237" s="24">
        <f t="shared" si="77"/>
        <v>117</v>
      </c>
      <c r="I237" s="29">
        <v>38</v>
      </c>
      <c r="J237" s="29">
        <v>34</v>
      </c>
      <c r="K237" s="29">
        <v>33</v>
      </c>
      <c r="L237" s="29">
        <v>12</v>
      </c>
      <c r="M237" s="24">
        <f t="shared" si="78"/>
        <v>12</v>
      </c>
      <c r="N237" s="29">
        <v>6</v>
      </c>
      <c r="O237" s="29">
        <v>5</v>
      </c>
      <c r="P237" s="29">
        <v>1</v>
      </c>
      <c r="Q237" s="27">
        <f t="shared" si="81"/>
        <v>90</v>
      </c>
      <c r="R237" s="27">
        <f t="shared" si="80"/>
        <v>55.384615384615387</v>
      </c>
      <c r="S237" s="28"/>
    </row>
    <row r="238" spans="1:19" x14ac:dyDescent="0.25">
      <c r="A238" s="10" t="s">
        <v>69</v>
      </c>
      <c r="B238" s="24">
        <f t="shared" si="74"/>
        <v>10</v>
      </c>
      <c r="C238" s="29"/>
      <c r="D238" s="24">
        <f t="shared" si="75"/>
        <v>10</v>
      </c>
      <c r="E238" s="24">
        <f t="shared" si="76"/>
        <v>10</v>
      </c>
      <c r="F238" s="29"/>
      <c r="G238" s="29"/>
      <c r="H238" s="24">
        <f t="shared" si="77"/>
        <v>10</v>
      </c>
      <c r="I238" s="29">
        <v>6</v>
      </c>
      <c r="J238" s="29">
        <v>4</v>
      </c>
      <c r="K238" s="29"/>
      <c r="L238" s="29"/>
      <c r="M238" s="24">
        <f t="shared" si="78"/>
        <v>0</v>
      </c>
      <c r="N238" s="29"/>
      <c r="O238" s="29"/>
      <c r="P238" s="29"/>
      <c r="Q238" s="27">
        <f t="shared" si="81"/>
        <v>100</v>
      </c>
      <c r="R238" s="27">
        <f t="shared" si="80"/>
        <v>100</v>
      </c>
      <c r="S238" s="28"/>
    </row>
    <row r="239" spans="1:19" x14ac:dyDescent="0.25">
      <c r="A239" s="31" t="s">
        <v>40</v>
      </c>
      <c r="B239" s="32">
        <f t="shared" si="74"/>
        <v>1027</v>
      </c>
      <c r="C239" s="33">
        <f t="shared" ref="C239" si="82">SUM(C220:C237)</f>
        <v>3</v>
      </c>
      <c r="D239" s="33">
        <f>E239+F239</f>
        <v>1024</v>
      </c>
      <c r="E239" s="33">
        <f>G239+H239+M239</f>
        <v>1021</v>
      </c>
      <c r="F239" s="33">
        <f>SUM(F220:F238)</f>
        <v>3</v>
      </c>
      <c r="G239" s="33">
        <f>SUM(G220:G238)</f>
        <v>10</v>
      </c>
      <c r="H239" s="33">
        <f>I239+J239+K239+L239</f>
        <v>966</v>
      </c>
      <c r="I239" s="33">
        <f>SUM(I220:I238)</f>
        <v>347</v>
      </c>
      <c r="J239" s="33">
        <f>SUM(J220:J238)</f>
        <v>357</v>
      </c>
      <c r="K239" s="33">
        <f>SUM(K220:K238)</f>
        <v>223</v>
      </c>
      <c r="L239" s="33">
        <f>SUM(L220:L238)</f>
        <v>39</v>
      </c>
      <c r="M239" s="33">
        <f>N239+O239+P239</f>
        <v>45</v>
      </c>
      <c r="N239" s="33">
        <f>SUM(N220:N238)</f>
        <v>16</v>
      </c>
      <c r="O239" s="33">
        <f>SUM(O220:O238)</f>
        <v>10</v>
      </c>
      <c r="P239" s="33">
        <f>SUM(P220:P238)</f>
        <v>19</v>
      </c>
      <c r="Q239" s="34">
        <f t="shared" si="81"/>
        <v>94.3359375</v>
      </c>
      <c r="R239" s="34">
        <f t="shared" si="80"/>
        <v>68.75</v>
      </c>
      <c r="S239" s="28"/>
    </row>
    <row r="240" spans="1:19" x14ac:dyDescent="0.25">
      <c r="A240" s="35" t="s">
        <v>41</v>
      </c>
      <c r="B240" s="36"/>
      <c r="C240" s="36"/>
      <c r="D240" s="37">
        <f>(D239/B239)*100</f>
        <v>99.707887049659206</v>
      </c>
      <c r="E240" s="37">
        <f>(E239/D239)*100</f>
        <v>99.70703125</v>
      </c>
      <c r="F240" s="37">
        <f>(F239/D239)*100</f>
        <v>0.29296875</v>
      </c>
      <c r="G240" s="37">
        <f>(G239/D239)*100</f>
        <v>0.9765625</v>
      </c>
      <c r="H240" s="37">
        <f>(H239/D239)*100</f>
        <v>94.3359375</v>
      </c>
      <c r="I240" s="37">
        <f>(I239/D239)*100</f>
        <v>33.88671875</v>
      </c>
      <c r="J240" s="37">
        <f>(J239/D239)*100</f>
        <v>34.86328125</v>
      </c>
      <c r="K240" s="37">
        <f>(K239/D239)*100</f>
        <v>21.77734375</v>
      </c>
      <c r="L240" s="37">
        <f>(L239/D239)*100</f>
        <v>3.80859375</v>
      </c>
      <c r="M240" s="37">
        <f>(M239/D239)*100</f>
        <v>4.39453125</v>
      </c>
      <c r="N240" s="37">
        <f>(N239/D239)*100</f>
        <v>1.5625</v>
      </c>
      <c r="O240" s="37">
        <f>(O239/D239)*100</f>
        <v>0.9765625</v>
      </c>
      <c r="P240" s="37">
        <f>(P239/D239)*100</f>
        <v>1.85546875</v>
      </c>
      <c r="Q240" s="38"/>
      <c r="R240" s="38"/>
      <c r="S240" s="28"/>
    </row>
    <row r="241" spans="1:19" x14ac:dyDescent="0.25">
      <c r="A241" s="85" t="s">
        <v>98</v>
      </c>
      <c r="B241" s="85"/>
      <c r="C241" s="85"/>
      <c r="D241" s="85"/>
      <c r="E241" s="85"/>
      <c r="F241" s="85"/>
      <c r="G241" s="85"/>
      <c r="H241" s="85"/>
      <c r="I241" s="85"/>
      <c r="J241" s="85"/>
      <c r="K241" s="85"/>
      <c r="L241" s="85"/>
      <c r="M241" s="85"/>
      <c r="N241" s="85"/>
      <c r="O241" s="85"/>
      <c r="P241" s="85"/>
      <c r="Q241" s="85"/>
      <c r="R241" s="85"/>
      <c r="S241" s="85"/>
    </row>
    <row r="242" spans="1:19" x14ac:dyDescent="0.25">
      <c r="A242" s="41"/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</row>
    <row r="243" spans="1:19" x14ac:dyDescent="0.25">
      <c r="A243" s="41"/>
      <c r="B243" s="41"/>
      <c r="C243" s="41"/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</row>
    <row r="244" spans="1:19" x14ac:dyDescent="0.25">
      <c r="A244" s="101" t="s">
        <v>0</v>
      </c>
      <c r="B244" s="101"/>
      <c r="C244" s="101"/>
      <c r="D244" s="101"/>
      <c r="E244" s="101"/>
      <c r="F244" s="101"/>
      <c r="G244" s="101"/>
      <c r="H244" s="101"/>
      <c r="I244" s="101"/>
      <c r="J244" s="101"/>
      <c r="K244" s="101"/>
      <c r="L244" s="101"/>
      <c r="M244" s="101"/>
      <c r="N244" s="101"/>
      <c r="O244" s="101"/>
      <c r="P244" s="101"/>
      <c r="Q244" s="101"/>
      <c r="R244" s="101"/>
      <c r="S244" s="101"/>
    </row>
    <row r="245" spans="1:19" x14ac:dyDescent="0.25">
      <c r="A245" s="97" t="s">
        <v>74</v>
      </c>
      <c r="B245" s="97"/>
      <c r="C245" s="97"/>
      <c r="D245" s="97"/>
      <c r="E245" s="97"/>
      <c r="F245" s="97"/>
      <c r="G245" s="97"/>
      <c r="H245" s="97"/>
      <c r="I245" s="97"/>
      <c r="J245" s="97"/>
      <c r="K245" s="97"/>
      <c r="L245" s="97"/>
      <c r="M245" s="97"/>
      <c r="N245" s="97"/>
      <c r="O245" s="97"/>
      <c r="P245" s="97"/>
      <c r="Q245" s="97"/>
      <c r="R245" s="97"/>
      <c r="S245" s="97"/>
    </row>
    <row r="246" spans="1:19" x14ac:dyDescent="0.25">
      <c r="A246" s="89" t="s">
        <v>97</v>
      </c>
      <c r="B246" s="89"/>
      <c r="C246" s="89"/>
      <c r="D246" s="89"/>
      <c r="E246" s="89"/>
      <c r="F246" s="89"/>
      <c r="G246" s="89"/>
      <c r="H246" s="89"/>
      <c r="I246" s="89"/>
      <c r="J246" s="89"/>
      <c r="K246" s="89"/>
      <c r="L246" s="89"/>
      <c r="M246" s="89"/>
      <c r="N246" s="89"/>
      <c r="O246" s="89"/>
      <c r="P246" s="89"/>
      <c r="Q246" s="89"/>
      <c r="R246" s="89"/>
      <c r="S246" s="89"/>
    </row>
    <row r="247" spans="1:19" x14ac:dyDescent="0.25">
      <c r="A247" s="85" t="s">
        <v>1</v>
      </c>
      <c r="B247" s="85"/>
      <c r="C247" s="85"/>
      <c r="D247" s="85"/>
      <c r="E247" s="85"/>
      <c r="F247" s="85"/>
      <c r="G247" s="85"/>
      <c r="H247" s="85"/>
      <c r="I247" s="85"/>
      <c r="J247" s="85"/>
      <c r="K247" s="85"/>
      <c r="L247" s="85"/>
      <c r="M247" s="85"/>
      <c r="N247" s="85"/>
      <c r="O247" s="85"/>
      <c r="P247" s="85"/>
      <c r="Q247" s="85"/>
      <c r="R247" s="85"/>
      <c r="S247" s="85"/>
    </row>
    <row r="248" spans="1:19" x14ac:dyDescent="0.25">
      <c r="A248" s="2"/>
      <c r="B248" s="85" t="s">
        <v>75</v>
      </c>
      <c r="C248" s="85"/>
      <c r="D248" s="85"/>
      <c r="E248" s="104"/>
      <c r="F248" s="104"/>
      <c r="G248" s="104"/>
      <c r="H248" s="104"/>
      <c r="I248" s="104"/>
      <c r="J248" s="104"/>
      <c r="K248" s="104"/>
      <c r="L248" s="104"/>
      <c r="M248" s="104"/>
      <c r="N248" s="97" t="s">
        <v>53</v>
      </c>
      <c r="O248" s="85"/>
      <c r="P248" s="85"/>
      <c r="Q248" s="85"/>
      <c r="R248" s="85"/>
      <c r="S248" s="2"/>
    </row>
    <row r="249" spans="1:19" x14ac:dyDescent="0.25">
      <c r="A249" s="97" t="s">
        <v>47</v>
      </c>
      <c r="B249" s="97"/>
      <c r="C249" s="97"/>
      <c r="D249" s="97"/>
      <c r="E249" s="97"/>
      <c r="F249" s="97"/>
      <c r="G249" s="97"/>
      <c r="H249" s="97"/>
      <c r="I249" s="97"/>
      <c r="J249" s="97"/>
      <c r="K249" s="97"/>
      <c r="L249" s="97"/>
      <c r="M249" s="97"/>
      <c r="N249" s="97"/>
      <c r="O249" s="97"/>
      <c r="P249" s="97"/>
      <c r="Q249" s="97"/>
      <c r="R249" s="97"/>
      <c r="S249" s="97"/>
    </row>
    <row r="250" spans="1:19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1:19" x14ac:dyDescent="0.25">
      <c r="A251" s="86" t="s">
        <v>3</v>
      </c>
      <c r="B251" s="86" t="s">
        <v>4</v>
      </c>
      <c r="C251" s="86" t="s">
        <v>5</v>
      </c>
      <c r="D251" s="86" t="s">
        <v>6</v>
      </c>
      <c r="E251" s="86" t="s">
        <v>7</v>
      </c>
      <c r="F251" s="90" t="s">
        <v>8</v>
      </c>
      <c r="G251" s="90" t="s">
        <v>9</v>
      </c>
      <c r="H251" s="86" t="s">
        <v>10</v>
      </c>
      <c r="I251" s="86"/>
      <c r="J251" s="86"/>
      <c r="K251" s="86"/>
      <c r="L251" s="86"/>
      <c r="M251" s="93" t="s">
        <v>11</v>
      </c>
      <c r="N251" s="94"/>
      <c r="O251" s="94"/>
      <c r="P251" s="95"/>
      <c r="Q251" s="86" t="s">
        <v>12</v>
      </c>
      <c r="R251" s="86" t="s">
        <v>13</v>
      </c>
      <c r="S251" s="88" t="s">
        <v>14</v>
      </c>
    </row>
    <row r="252" spans="1:19" ht="52.5" x14ac:dyDescent="0.25">
      <c r="A252" s="86"/>
      <c r="B252" s="87"/>
      <c r="C252" s="86"/>
      <c r="D252" s="86"/>
      <c r="E252" s="86"/>
      <c r="F252" s="90"/>
      <c r="G252" s="90"/>
      <c r="H252" s="4" t="s">
        <v>15</v>
      </c>
      <c r="I252" s="4" t="s">
        <v>16</v>
      </c>
      <c r="J252" s="4" t="s">
        <v>17</v>
      </c>
      <c r="K252" s="4" t="s">
        <v>18</v>
      </c>
      <c r="L252" s="4" t="s">
        <v>19</v>
      </c>
      <c r="M252" s="4" t="s">
        <v>20</v>
      </c>
      <c r="N252" s="4" t="s">
        <v>21</v>
      </c>
      <c r="O252" s="4" t="s">
        <v>22</v>
      </c>
      <c r="P252" s="4" t="s">
        <v>23</v>
      </c>
      <c r="Q252" s="96"/>
      <c r="R252" s="87"/>
      <c r="S252" s="88"/>
    </row>
    <row r="253" spans="1:19" x14ac:dyDescent="0.25">
      <c r="A253" s="21">
        <v>1</v>
      </c>
      <c r="B253" s="22">
        <v>2</v>
      </c>
      <c r="C253" s="21">
        <v>3</v>
      </c>
      <c r="D253" s="21">
        <v>4</v>
      </c>
      <c r="E253" s="21">
        <v>5</v>
      </c>
      <c r="F253" s="21">
        <v>6</v>
      </c>
      <c r="G253" s="21">
        <v>7</v>
      </c>
      <c r="H253" s="21">
        <v>8</v>
      </c>
      <c r="I253" s="21">
        <v>9</v>
      </c>
      <c r="J253" s="21">
        <v>10</v>
      </c>
      <c r="K253" s="21">
        <v>11</v>
      </c>
      <c r="L253" s="21">
        <v>12</v>
      </c>
      <c r="M253" s="21">
        <v>13</v>
      </c>
      <c r="N253" s="21">
        <v>14</v>
      </c>
      <c r="O253" s="21">
        <v>15</v>
      </c>
      <c r="P253" s="21">
        <v>16</v>
      </c>
      <c r="Q253" s="21">
        <v>17</v>
      </c>
      <c r="R253" s="22">
        <v>18</v>
      </c>
      <c r="S253" s="23">
        <v>19</v>
      </c>
    </row>
    <row r="254" spans="1:19" x14ac:dyDescent="0.25">
      <c r="A254" s="42" t="s">
        <v>42</v>
      </c>
      <c r="B254" s="24">
        <f>C254+D254</f>
        <v>1814</v>
      </c>
      <c r="C254" s="29">
        <v>2</v>
      </c>
      <c r="D254" s="24">
        <f t="shared" ref="D254:D259" si="83">E254+F254</f>
        <v>1812</v>
      </c>
      <c r="E254" s="24">
        <f t="shared" ref="E254:E259" si="84">G254+H254+M254</f>
        <v>1794</v>
      </c>
      <c r="F254" s="29">
        <v>18</v>
      </c>
      <c r="G254" s="29">
        <v>4</v>
      </c>
      <c r="H254" s="24">
        <f t="shared" ref="H254:H259" si="85">SUM(I254:L254)</f>
        <v>1680</v>
      </c>
      <c r="I254" s="29">
        <v>94</v>
      </c>
      <c r="J254" s="29">
        <v>522</v>
      </c>
      <c r="K254" s="29">
        <v>763</v>
      </c>
      <c r="L254" s="29">
        <v>301</v>
      </c>
      <c r="M254" s="24">
        <f t="shared" ref="M254:M260" si="86">SUM(N254:P254)</f>
        <v>110</v>
      </c>
      <c r="N254" s="29">
        <v>66</v>
      </c>
      <c r="O254" s="29">
        <v>19</v>
      </c>
      <c r="P254" s="29">
        <v>25</v>
      </c>
      <c r="Q254" s="27">
        <f t="shared" ref="Q254:Q260" si="87">(H254/D254)*100</f>
        <v>92.715231788079464</v>
      </c>
      <c r="R254" s="27">
        <f t="shared" ref="R254:R260" si="88">((J254+I254)/D254)*100</f>
        <v>33.995584988962477</v>
      </c>
      <c r="S254" s="28"/>
    </row>
    <row r="255" spans="1:19" x14ac:dyDescent="0.25">
      <c r="A255" s="43" t="s">
        <v>44</v>
      </c>
      <c r="B255" s="24">
        <f t="shared" ref="B255:B260" si="89">C255+D255</f>
        <v>1691</v>
      </c>
      <c r="C255" s="29">
        <v>8</v>
      </c>
      <c r="D255" s="24">
        <f t="shared" si="83"/>
        <v>1683</v>
      </c>
      <c r="E255" s="24">
        <f t="shared" si="84"/>
        <v>1671</v>
      </c>
      <c r="F255" s="29">
        <v>12</v>
      </c>
      <c r="G255" s="29">
        <v>4</v>
      </c>
      <c r="H255" s="24">
        <f t="shared" si="85"/>
        <v>1456</v>
      </c>
      <c r="I255" s="29">
        <v>150</v>
      </c>
      <c r="J255" s="29">
        <v>468</v>
      </c>
      <c r="K255" s="29">
        <v>563</v>
      </c>
      <c r="L255" s="29">
        <v>275</v>
      </c>
      <c r="M255" s="24">
        <f t="shared" si="86"/>
        <v>211</v>
      </c>
      <c r="N255" s="29">
        <v>94</v>
      </c>
      <c r="O255" s="29">
        <v>54</v>
      </c>
      <c r="P255" s="29">
        <v>63</v>
      </c>
      <c r="Q255" s="27">
        <f t="shared" si="87"/>
        <v>86.512180629827682</v>
      </c>
      <c r="R255" s="27">
        <f t="shared" si="88"/>
        <v>36.720142602495542</v>
      </c>
      <c r="S255" s="11"/>
    </row>
    <row r="256" spans="1:19" x14ac:dyDescent="0.25">
      <c r="A256" s="43" t="s">
        <v>45</v>
      </c>
      <c r="B256" s="24">
        <f t="shared" si="89"/>
        <v>1699</v>
      </c>
      <c r="C256" s="29">
        <v>5</v>
      </c>
      <c r="D256" s="24">
        <f t="shared" si="83"/>
        <v>1694</v>
      </c>
      <c r="E256" s="24">
        <f t="shared" si="84"/>
        <v>1672</v>
      </c>
      <c r="F256" s="29">
        <v>22</v>
      </c>
      <c r="G256" s="29">
        <v>22</v>
      </c>
      <c r="H256" s="24">
        <f t="shared" si="85"/>
        <v>1488</v>
      </c>
      <c r="I256" s="29">
        <v>168</v>
      </c>
      <c r="J256" s="29">
        <v>449</v>
      </c>
      <c r="K256" s="29">
        <v>603</v>
      </c>
      <c r="L256" s="29">
        <v>268</v>
      </c>
      <c r="M256" s="24">
        <f t="shared" si="86"/>
        <v>162</v>
      </c>
      <c r="N256" s="29">
        <v>78</v>
      </c>
      <c r="O256" s="29">
        <v>47</v>
      </c>
      <c r="P256" s="29">
        <v>37</v>
      </c>
      <c r="Q256" s="27">
        <f t="shared" si="87"/>
        <v>87.839433293978757</v>
      </c>
      <c r="R256" s="27">
        <f t="shared" si="88"/>
        <v>36.422668240850058</v>
      </c>
      <c r="S256" s="28"/>
    </row>
    <row r="257" spans="1:19" x14ac:dyDescent="0.25">
      <c r="A257" s="43" t="s">
        <v>46</v>
      </c>
      <c r="B257" s="24">
        <f t="shared" si="89"/>
        <v>1697</v>
      </c>
      <c r="C257" s="29">
        <v>3</v>
      </c>
      <c r="D257" s="24">
        <f t="shared" si="83"/>
        <v>1694</v>
      </c>
      <c r="E257" s="24">
        <f t="shared" si="84"/>
        <v>1685</v>
      </c>
      <c r="F257" s="29">
        <v>9</v>
      </c>
      <c r="G257" s="29">
        <v>9</v>
      </c>
      <c r="H257" s="24">
        <f t="shared" si="85"/>
        <v>1526</v>
      </c>
      <c r="I257" s="29">
        <v>260</v>
      </c>
      <c r="J257" s="29">
        <v>468</v>
      </c>
      <c r="K257" s="29">
        <v>569</v>
      </c>
      <c r="L257" s="29">
        <v>229</v>
      </c>
      <c r="M257" s="24">
        <f t="shared" si="86"/>
        <v>150</v>
      </c>
      <c r="N257" s="29">
        <v>53</v>
      </c>
      <c r="O257" s="29">
        <v>34</v>
      </c>
      <c r="P257" s="29">
        <v>63</v>
      </c>
      <c r="Q257" s="27">
        <f t="shared" si="87"/>
        <v>90.082644628099175</v>
      </c>
      <c r="R257" s="27">
        <f t="shared" si="88"/>
        <v>42.97520661157025</v>
      </c>
      <c r="S257" s="28"/>
    </row>
    <row r="258" spans="1:19" x14ac:dyDescent="0.25">
      <c r="A258" s="43" t="s">
        <v>104</v>
      </c>
      <c r="B258" s="24">
        <f t="shared" si="89"/>
        <v>584</v>
      </c>
      <c r="C258" s="29">
        <v>2</v>
      </c>
      <c r="D258" s="24">
        <f t="shared" si="83"/>
        <v>582</v>
      </c>
      <c r="E258" s="24">
        <f t="shared" si="84"/>
        <v>578</v>
      </c>
      <c r="F258" s="29">
        <v>4</v>
      </c>
      <c r="G258" s="29">
        <v>2</v>
      </c>
      <c r="H258" s="24">
        <f t="shared" si="85"/>
        <v>552</v>
      </c>
      <c r="I258" s="29">
        <v>60</v>
      </c>
      <c r="J258" s="29">
        <v>253</v>
      </c>
      <c r="K258" s="29">
        <v>187</v>
      </c>
      <c r="L258" s="29">
        <v>52</v>
      </c>
      <c r="M258" s="24">
        <f t="shared" si="86"/>
        <v>24</v>
      </c>
      <c r="N258" s="29">
        <v>7</v>
      </c>
      <c r="O258" s="29">
        <v>3</v>
      </c>
      <c r="P258" s="29">
        <v>14</v>
      </c>
      <c r="Q258" s="27">
        <f t="shared" si="87"/>
        <v>94.845360824742258</v>
      </c>
      <c r="R258" s="27">
        <f t="shared" si="88"/>
        <v>53.780068728522338</v>
      </c>
      <c r="S258" s="28"/>
    </row>
    <row r="259" spans="1:19" x14ac:dyDescent="0.25">
      <c r="A259" s="43" t="s">
        <v>99</v>
      </c>
      <c r="B259" s="24">
        <f t="shared" si="89"/>
        <v>1027</v>
      </c>
      <c r="C259" s="29">
        <v>3</v>
      </c>
      <c r="D259" s="24">
        <f t="shared" si="83"/>
        <v>1024</v>
      </c>
      <c r="E259" s="24">
        <f t="shared" si="84"/>
        <v>1021</v>
      </c>
      <c r="F259" s="29">
        <v>3</v>
      </c>
      <c r="G259" s="29">
        <v>10</v>
      </c>
      <c r="H259" s="24">
        <f t="shared" si="85"/>
        <v>966</v>
      </c>
      <c r="I259" s="29">
        <v>347</v>
      </c>
      <c r="J259" s="29">
        <v>357</v>
      </c>
      <c r="K259" s="29">
        <v>223</v>
      </c>
      <c r="L259" s="29">
        <v>39</v>
      </c>
      <c r="M259" s="24">
        <f t="shared" si="86"/>
        <v>45</v>
      </c>
      <c r="N259" s="29">
        <v>16</v>
      </c>
      <c r="O259" s="29">
        <v>10</v>
      </c>
      <c r="P259" s="29">
        <v>19</v>
      </c>
      <c r="Q259" s="27">
        <f t="shared" si="87"/>
        <v>94.3359375</v>
      </c>
      <c r="R259" s="27">
        <f t="shared" si="88"/>
        <v>68.75</v>
      </c>
      <c r="S259" s="30"/>
    </row>
    <row r="260" spans="1:19" x14ac:dyDescent="0.25">
      <c r="A260" s="31" t="s">
        <v>40</v>
      </c>
      <c r="B260" s="32">
        <f t="shared" si="89"/>
        <v>8512</v>
      </c>
      <c r="C260" s="33">
        <f t="shared" ref="C260:P260" si="90">SUM(C254:C259)</f>
        <v>23</v>
      </c>
      <c r="D260" s="33">
        <f t="shared" si="90"/>
        <v>8489</v>
      </c>
      <c r="E260" s="33">
        <f t="shared" si="90"/>
        <v>8421</v>
      </c>
      <c r="F260" s="33">
        <f t="shared" si="90"/>
        <v>68</v>
      </c>
      <c r="G260" s="33">
        <f t="shared" si="90"/>
        <v>51</v>
      </c>
      <c r="H260" s="33">
        <f t="shared" si="90"/>
        <v>7668</v>
      </c>
      <c r="I260" s="33">
        <f t="shared" si="90"/>
        <v>1079</v>
      </c>
      <c r="J260" s="33">
        <f t="shared" si="90"/>
        <v>2517</v>
      </c>
      <c r="K260" s="33">
        <f t="shared" si="90"/>
        <v>2908</v>
      </c>
      <c r="L260" s="33">
        <f t="shared" si="90"/>
        <v>1164</v>
      </c>
      <c r="M260" s="32">
        <f t="shared" si="86"/>
        <v>702</v>
      </c>
      <c r="N260" s="33">
        <f t="shared" si="90"/>
        <v>314</v>
      </c>
      <c r="O260" s="33">
        <f t="shared" si="90"/>
        <v>167</v>
      </c>
      <c r="P260" s="33">
        <f t="shared" si="90"/>
        <v>221</v>
      </c>
      <c r="Q260" s="34">
        <f t="shared" si="87"/>
        <v>90.328660619625396</v>
      </c>
      <c r="R260" s="34">
        <f t="shared" si="88"/>
        <v>42.360702085051244</v>
      </c>
      <c r="S260" s="11"/>
    </row>
    <row r="261" spans="1:19" x14ac:dyDescent="0.25">
      <c r="A261" s="35" t="s">
        <v>41</v>
      </c>
      <c r="B261" s="36"/>
      <c r="C261" s="36"/>
      <c r="D261" s="37">
        <f>(D260/B260)*100</f>
        <v>99.729793233082702</v>
      </c>
      <c r="E261" s="37">
        <f>(E260/D260)*100</f>
        <v>99.198963364353858</v>
      </c>
      <c r="F261" s="37">
        <f>(F260/D260)*100</f>
        <v>0.80103663564613026</v>
      </c>
      <c r="G261" s="37">
        <f>(G260/D260)*100</f>
        <v>0.60077747673459769</v>
      </c>
      <c r="H261" s="37">
        <f>(H260/D260)*100</f>
        <v>90.328660619625396</v>
      </c>
      <c r="I261" s="37">
        <f>(I260/D260)*100</f>
        <v>12.710566615620214</v>
      </c>
      <c r="J261" s="37">
        <f>(J260/D260)*100</f>
        <v>29.650135469431028</v>
      </c>
      <c r="K261" s="37">
        <f>(K260/D260)*100</f>
        <v>34.256096124396279</v>
      </c>
      <c r="L261" s="37">
        <f>L260/D260*100</f>
        <v>13.711862410177877</v>
      </c>
      <c r="M261" s="37">
        <f>(M260/D260)*100</f>
        <v>8.269525267993874</v>
      </c>
      <c r="N261" s="37">
        <f>(N260/D260)*100</f>
        <v>3.6989044646012483</v>
      </c>
      <c r="O261" s="37">
        <f>(O260/D260)*100</f>
        <v>1.9672517375427023</v>
      </c>
      <c r="P261" s="37">
        <f>(P260/D260)*100</f>
        <v>2.6033690658499236</v>
      </c>
      <c r="Q261" s="44"/>
      <c r="R261" s="44"/>
      <c r="S261" s="28"/>
    </row>
    <row r="262" spans="1:19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19" x14ac:dyDescent="0.25">
      <c r="A263" s="85" t="s">
        <v>98</v>
      </c>
      <c r="B263" s="85"/>
      <c r="C263" s="85"/>
      <c r="D263" s="85"/>
      <c r="E263" s="85"/>
      <c r="F263" s="85"/>
      <c r="G263" s="85"/>
      <c r="H263" s="85"/>
      <c r="I263" s="85"/>
      <c r="J263" s="85"/>
      <c r="K263" s="85"/>
      <c r="L263" s="85"/>
      <c r="M263" s="85"/>
      <c r="N263" s="85"/>
      <c r="O263" s="85"/>
      <c r="P263" s="85"/>
      <c r="Q263" s="85"/>
      <c r="R263" s="85"/>
      <c r="S263" s="85"/>
    </row>
  </sheetData>
  <mergeCells count="156">
    <mergeCell ref="A241:S241"/>
    <mergeCell ref="A212:S212"/>
    <mergeCell ref="A213:S213"/>
    <mergeCell ref="A214:S214"/>
    <mergeCell ref="E215:M215"/>
    <mergeCell ref="C216:D216"/>
    <mergeCell ref="O216:S216"/>
    <mergeCell ref="A217:A218"/>
    <mergeCell ref="B217:B218"/>
    <mergeCell ref="C217:C218"/>
    <mergeCell ref="D217:D218"/>
    <mergeCell ref="E217:E218"/>
    <mergeCell ref="F217:F218"/>
    <mergeCell ref="G217:G218"/>
    <mergeCell ref="H217:L217"/>
    <mergeCell ref="M217:P217"/>
    <mergeCell ref="Q217:Q218"/>
    <mergeCell ref="R217:R218"/>
    <mergeCell ref="S217:S218"/>
    <mergeCell ref="D145:N145"/>
    <mergeCell ref="Q251:Q252"/>
    <mergeCell ref="R251:R252"/>
    <mergeCell ref="S251:S252"/>
    <mergeCell ref="A251:A252"/>
    <mergeCell ref="B251:B252"/>
    <mergeCell ref="C251:C252"/>
    <mergeCell ref="D251:D252"/>
    <mergeCell ref="E251:E252"/>
    <mergeCell ref="F251:F252"/>
    <mergeCell ref="G251:G252"/>
    <mergeCell ref="H251:L251"/>
    <mergeCell ref="M251:P251"/>
    <mergeCell ref="A249:S249"/>
    <mergeCell ref="B248:D248"/>
    <mergeCell ref="E248:M248"/>
    <mergeCell ref="N248:R248"/>
    <mergeCell ref="Q183:Q184"/>
    <mergeCell ref="R183:R184"/>
    <mergeCell ref="S183:S184"/>
    <mergeCell ref="A247:S247"/>
    <mergeCell ref="A246:S246"/>
    <mergeCell ref="A245:S245"/>
    <mergeCell ref="A244:S244"/>
    <mergeCell ref="A183:A184"/>
    <mergeCell ref="B183:B184"/>
    <mergeCell ref="C183:C184"/>
    <mergeCell ref="D183:D184"/>
    <mergeCell ref="E183:E184"/>
    <mergeCell ref="F183:F184"/>
    <mergeCell ref="G183:G184"/>
    <mergeCell ref="H183:L183"/>
    <mergeCell ref="M183:P183"/>
    <mergeCell ref="A180:S180"/>
    <mergeCell ref="C182:D182"/>
    <mergeCell ref="O182:S182"/>
    <mergeCell ref="M147:P147"/>
    <mergeCell ref="Q147:Q148"/>
    <mergeCell ref="R147:R148"/>
    <mergeCell ref="S147:S148"/>
    <mergeCell ref="A178:S178"/>
    <mergeCell ref="A179:S179"/>
    <mergeCell ref="E181:M181"/>
    <mergeCell ref="C146:D146"/>
    <mergeCell ref="O146:S146"/>
    <mergeCell ref="A147:A148"/>
    <mergeCell ref="B147:B148"/>
    <mergeCell ref="C147:C148"/>
    <mergeCell ref="D147:D148"/>
    <mergeCell ref="E147:E148"/>
    <mergeCell ref="F147:F148"/>
    <mergeCell ref="G147:G148"/>
    <mergeCell ref="H147:L147"/>
    <mergeCell ref="A144:S144"/>
    <mergeCell ref="G112:G113"/>
    <mergeCell ref="H112:L112"/>
    <mergeCell ref="M112:P112"/>
    <mergeCell ref="Q112:Q113"/>
    <mergeCell ref="R112:R113"/>
    <mergeCell ref="S112:S113"/>
    <mergeCell ref="A142:S142"/>
    <mergeCell ref="A143:S143"/>
    <mergeCell ref="C111:D111"/>
    <mergeCell ref="O111:S111"/>
    <mergeCell ref="A107:S107"/>
    <mergeCell ref="A108:S108"/>
    <mergeCell ref="A112:A113"/>
    <mergeCell ref="B112:B113"/>
    <mergeCell ref="C112:C113"/>
    <mergeCell ref="D112:D113"/>
    <mergeCell ref="E112:E113"/>
    <mergeCell ref="F112:F113"/>
    <mergeCell ref="E110:M110"/>
    <mergeCell ref="C77:C78"/>
    <mergeCell ref="D77:D78"/>
    <mergeCell ref="E77:E78"/>
    <mergeCell ref="S77:S78"/>
    <mergeCell ref="A72:S72"/>
    <mergeCell ref="A73:S73"/>
    <mergeCell ref="E75:M75"/>
    <mergeCell ref="A109:S109"/>
    <mergeCell ref="F77:F78"/>
    <mergeCell ref="G77:G78"/>
    <mergeCell ref="H77:L77"/>
    <mergeCell ref="M77:P77"/>
    <mergeCell ref="Q77:Q78"/>
    <mergeCell ref="R77:R78"/>
    <mergeCell ref="A2:S2"/>
    <mergeCell ref="A1:S1"/>
    <mergeCell ref="A4:S4"/>
    <mergeCell ref="A3:S3"/>
    <mergeCell ref="A6:A7"/>
    <mergeCell ref="B6:B7"/>
    <mergeCell ref="C6:C7"/>
    <mergeCell ref="D6:D7"/>
    <mergeCell ref="E6:E7"/>
    <mergeCell ref="F6:F7"/>
    <mergeCell ref="G6:G7"/>
    <mergeCell ref="H6:L6"/>
    <mergeCell ref="M6:P6"/>
    <mergeCell ref="A33:S33"/>
    <mergeCell ref="B5:D5"/>
    <mergeCell ref="E5:M5"/>
    <mergeCell ref="N5:R5"/>
    <mergeCell ref="Q6:Q7"/>
    <mergeCell ref="R6:R7"/>
    <mergeCell ref="S6:S7"/>
    <mergeCell ref="A40:S40"/>
    <mergeCell ref="C42:D42"/>
    <mergeCell ref="O42:S42"/>
    <mergeCell ref="A38:S38"/>
    <mergeCell ref="A39:S39"/>
    <mergeCell ref="E41:L41"/>
    <mergeCell ref="A263:S263"/>
    <mergeCell ref="A209:S209"/>
    <mergeCell ref="A174:S174"/>
    <mergeCell ref="A139:S139"/>
    <mergeCell ref="A104:S104"/>
    <mergeCell ref="A70:S70"/>
    <mergeCell ref="A43:A44"/>
    <mergeCell ref="B43:B44"/>
    <mergeCell ref="C43:C44"/>
    <mergeCell ref="D43:D44"/>
    <mergeCell ref="E43:E44"/>
    <mergeCell ref="S43:S44"/>
    <mergeCell ref="A74:S74"/>
    <mergeCell ref="F43:F44"/>
    <mergeCell ref="G43:G44"/>
    <mergeCell ref="H43:L43"/>
    <mergeCell ref="M43:P43"/>
    <mergeCell ref="Q43:Q44"/>
    <mergeCell ref="R43:R44"/>
    <mergeCell ref="C76:D76"/>
    <mergeCell ref="F76:N76"/>
    <mergeCell ref="O76:S76"/>
    <mergeCell ref="A77:A78"/>
    <mergeCell ref="B77:B78"/>
  </mergeCells>
  <pageMargins left="0.39370078740157483" right="0.31496062992125984" top="0.27559055118110237" bottom="0.23622047244094491" header="0.23622047244094491" footer="0.19685039370078741"/>
  <pageSetup paperSize="9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S260"/>
  <sheetViews>
    <sheetView tabSelected="1" topLeftCell="C1" workbookViewId="0">
      <selection activeCell="E231" sqref="E231:N248"/>
    </sheetView>
  </sheetViews>
  <sheetFormatPr defaultRowHeight="15" x14ac:dyDescent="0.25"/>
  <cols>
    <col min="1" max="3" width="18.7109375" customWidth="1"/>
    <col min="18" max="18" width="19.7109375" customWidth="1"/>
  </cols>
  <sheetData>
    <row r="1" spans="1:18" ht="18.75" x14ac:dyDescent="0.25">
      <c r="A1" s="109" t="s">
        <v>105</v>
      </c>
      <c r="B1" s="109"/>
      <c r="C1" s="109"/>
      <c r="E1" s="110" t="s">
        <v>105</v>
      </c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</row>
    <row r="2" spans="1:18" ht="18.75" x14ac:dyDescent="0.3">
      <c r="A2" s="48" t="s">
        <v>58</v>
      </c>
      <c r="B2" s="48" t="s">
        <v>59</v>
      </c>
      <c r="C2" s="48" t="s">
        <v>60</v>
      </c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spans="1:18" ht="18.75" x14ac:dyDescent="0.3">
      <c r="A3" s="10" t="s">
        <v>32</v>
      </c>
      <c r="B3" s="50">
        <v>100</v>
      </c>
      <c r="C3" s="51">
        <v>38.9</v>
      </c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</row>
    <row r="4" spans="1:18" ht="20.25" customHeight="1" x14ac:dyDescent="0.3">
      <c r="A4" s="5" t="s">
        <v>24</v>
      </c>
      <c r="B4" s="50">
        <v>99.7</v>
      </c>
      <c r="C4" s="51">
        <v>51.6</v>
      </c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</row>
    <row r="5" spans="1:18" ht="21" x14ac:dyDescent="0.3">
      <c r="A5" s="45" t="s">
        <v>103</v>
      </c>
      <c r="B5" s="50">
        <v>99.1</v>
      </c>
      <c r="C5" s="51">
        <v>37.299999999999997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spans="1:18" ht="18.75" x14ac:dyDescent="0.3">
      <c r="A6" s="10" t="s">
        <v>34</v>
      </c>
      <c r="B6" s="50">
        <v>99</v>
      </c>
      <c r="C6" s="51">
        <v>46.5</v>
      </c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</row>
    <row r="7" spans="1:18" ht="19.5" customHeight="1" x14ac:dyDescent="0.3">
      <c r="A7" s="10" t="s">
        <v>30</v>
      </c>
      <c r="B7" s="50">
        <v>98.3</v>
      </c>
      <c r="C7" s="51">
        <v>55.5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</row>
    <row r="8" spans="1:18" ht="18.75" x14ac:dyDescent="0.3">
      <c r="A8" s="10" t="s">
        <v>28</v>
      </c>
      <c r="B8" s="50">
        <v>97.6</v>
      </c>
      <c r="C8" s="51">
        <v>30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</row>
    <row r="9" spans="1:18" ht="18.75" x14ac:dyDescent="0.3">
      <c r="A9" s="10" t="s">
        <v>25</v>
      </c>
      <c r="B9" s="50">
        <v>97.5</v>
      </c>
      <c r="C9" s="51">
        <v>54.5</v>
      </c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</row>
    <row r="10" spans="1:18" ht="18.75" x14ac:dyDescent="0.3">
      <c r="A10" s="10" t="s">
        <v>29</v>
      </c>
      <c r="B10" s="50">
        <v>97.3</v>
      </c>
      <c r="C10" s="51">
        <v>42.5</v>
      </c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</row>
    <row r="11" spans="1:18" ht="18.75" x14ac:dyDescent="0.3">
      <c r="A11" s="10" t="s">
        <v>31</v>
      </c>
      <c r="B11" s="50">
        <v>96.8</v>
      </c>
      <c r="C11" s="51">
        <v>51.6</v>
      </c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</row>
    <row r="12" spans="1:18" ht="18.75" x14ac:dyDescent="0.3">
      <c r="A12" s="10" t="s">
        <v>69</v>
      </c>
      <c r="B12" s="50">
        <v>96.1</v>
      </c>
      <c r="C12" s="51">
        <v>77.900000000000006</v>
      </c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</row>
    <row r="13" spans="1:18" ht="18.75" x14ac:dyDescent="0.3">
      <c r="A13" s="10" t="s">
        <v>26</v>
      </c>
      <c r="B13" s="50">
        <v>95.5</v>
      </c>
      <c r="C13" s="51">
        <v>68.2</v>
      </c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</row>
    <row r="14" spans="1:18" ht="18.75" x14ac:dyDescent="0.3">
      <c r="A14" s="10" t="s">
        <v>38</v>
      </c>
      <c r="B14" s="50">
        <v>95.4</v>
      </c>
      <c r="C14" s="51">
        <v>44</v>
      </c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</row>
    <row r="15" spans="1:18" ht="18.75" x14ac:dyDescent="0.3">
      <c r="A15" s="10" t="s">
        <v>102</v>
      </c>
      <c r="B15" s="50">
        <v>94.9</v>
      </c>
      <c r="C15" s="51">
        <v>33.200000000000003</v>
      </c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</row>
    <row r="16" spans="1:18" ht="22.5" x14ac:dyDescent="0.3">
      <c r="A16" s="10" t="s">
        <v>50</v>
      </c>
      <c r="B16" s="50">
        <v>88.2</v>
      </c>
      <c r="C16" s="51">
        <v>49.3</v>
      </c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</row>
    <row r="17" spans="1:18" ht="18.75" x14ac:dyDescent="0.3">
      <c r="A17" s="10" t="s">
        <v>48</v>
      </c>
      <c r="B17" s="50">
        <v>87.4</v>
      </c>
      <c r="C17" s="51">
        <v>43</v>
      </c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</row>
    <row r="18" spans="1:18" ht="18.75" x14ac:dyDescent="0.3">
      <c r="A18" s="10" t="s">
        <v>36</v>
      </c>
      <c r="B18" s="50">
        <v>86.3</v>
      </c>
      <c r="C18" s="51">
        <v>57.9</v>
      </c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</row>
    <row r="19" spans="1:18" ht="18.75" x14ac:dyDescent="0.3">
      <c r="A19" s="10" t="s">
        <v>37</v>
      </c>
      <c r="B19" s="50">
        <v>85.5</v>
      </c>
      <c r="C19" s="51">
        <v>38.299999999999997</v>
      </c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</row>
    <row r="20" spans="1:18" ht="18.75" x14ac:dyDescent="0.3">
      <c r="A20" s="10" t="s">
        <v>39</v>
      </c>
      <c r="B20" s="50">
        <v>85.2</v>
      </c>
      <c r="C20" s="51">
        <v>35.9</v>
      </c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</row>
    <row r="21" spans="1:18" ht="18.75" x14ac:dyDescent="0.3">
      <c r="A21" s="10" t="s">
        <v>33</v>
      </c>
      <c r="B21" s="50">
        <v>78.7</v>
      </c>
      <c r="C21" s="51">
        <v>9.1999999999999993</v>
      </c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</row>
    <row r="22" spans="1:18" ht="18.75" x14ac:dyDescent="0.3">
      <c r="A22" s="10" t="s">
        <v>49</v>
      </c>
      <c r="B22" s="50">
        <v>76</v>
      </c>
      <c r="C22" s="51">
        <v>38.799999999999997</v>
      </c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</row>
    <row r="23" spans="1:18" ht="18.75" x14ac:dyDescent="0.3">
      <c r="A23" s="10" t="s">
        <v>27</v>
      </c>
      <c r="B23" s="50">
        <v>72.2</v>
      </c>
      <c r="C23" s="51">
        <v>34.200000000000003</v>
      </c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</row>
    <row r="24" spans="1:18" ht="22.5" x14ac:dyDescent="0.3">
      <c r="A24" s="10" t="s">
        <v>35</v>
      </c>
      <c r="B24" s="50">
        <v>67.2</v>
      </c>
      <c r="C24" s="51">
        <v>30.7</v>
      </c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</row>
    <row r="25" spans="1:18" ht="18.75" x14ac:dyDescent="0.3">
      <c r="A25" s="79" t="s">
        <v>61</v>
      </c>
      <c r="B25" s="80">
        <v>90.3</v>
      </c>
      <c r="C25" s="80">
        <v>42.4</v>
      </c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</row>
    <row r="26" spans="1:18" ht="18.75" x14ac:dyDescent="0.3"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</row>
    <row r="30" spans="1:18" ht="18.75" x14ac:dyDescent="0.25">
      <c r="A30" s="109" t="s">
        <v>106</v>
      </c>
      <c r="B30" s="109"/>
      <c r="C30" s="109"/>
      <c r="E30" s="110" t="s">
        <v>107</v>
      </c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</row>
    <row r="31" spans="1:18" ht="18.75" x14ac:dyDescent="0.3">
      <c r="A31" s="48" t="s">
        <v>58</v>
      </c>
      <c r="B31" s="48" t="s">
        <v>59</v>
      </c>
      <c r="C31" s="48" t="s">
        <v>60</v>
      </c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</row>
    <row r="32" spans="1:18" ht="18.75" x14ac:dyDescent="0.3">
      <c r="A32" s="5" t="s">
        <v>24</v>
      </c>
      <c r="B32" s="50">
        <v>100</v>
      </c>
      <c r="C32" s="51">
        <v>32.1</v>
      </c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</row>
    <row r="33" spans="1:18" ht="18.75" x14ac:dyDescent="0.3">
      <c r="A33" s="10" t="s">
        <v>25</v>
      </c>
      <c r="B33" s="50">
        <v>100</v>
      </c>
      <c r="C33" s="51">
        <v>43.5</v>
      </c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</row>
    <row r="34" spans="1:18" ht="18.75" x14ac:dyDescent="0.3">
      <c r="A34" s="10" t="s">
        <v>28</v>
      </c>
      <c r="B34" s="50">
        <v>100</v>
      </c>
      <c r="C34" s="51">
        <v>33.299999999999997</v>
      </c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</row>
    <row r="35" spans="1:18" ht="18.75" x14ac:dyDescent="0.3">
      <c r="A35" s="10" t="s">
        <v>29</v>
      </c>
      <c r="B35" s="50">
        <v>100</v>
      </c>
      <c r="C35" s="51">
        <v>52.6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</row>
    <row r="36" spans="1:18" ht="18.75" x14ac:dyDescent="0.3">
      <c r="A36" s="10" t="s">
        <v>30</v>
      </c>
      <c r="B36" s="50">
        <v>100</v>
      </c>
      <c r="C36" s="51">
        <v>34.9</v>
      </c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</row>
    <row r="37" spans="1:18" ht="18.75" x14ac:dyDescent="0.3">
      <c r="A37" s="10" t="s">
        <v>32</v>
      </c>
      <c r="B37" s="50">
        <v>100</v>
      </c>
      <c r="C37" s="51">
        <v>30.9</v>
      </c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</row>
    <row r="38" spans="1:18" ht="18.75" x14ac:dyDescent="0.3">
      <c r="A38" s="10" t="s">
        <v>34</v>
      </c>
      <c r="B38" s="50">
        <v>100</v>
      </c>
      <c r="C38" s="51">
        <v>40.700000000000003</v>
      </c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</row>
    <row r="39" spans="1:18" ht="18.75" x14ac:dyDescent="0.3">
      <c r="A39" s="10" t="s">
        <v>38</v>
      </c>
      <c r="B39" s="50">
        <v>100</v>
      </c>
      <c r="C39" s="51">
        <v>29.3</v>
      </c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</row>
    <row r="40" spans="1:18" ht="18.75" x14ac:dyDescent="0.3">
      <c r="A40" s="10" t="s">
        <v>69</v>
      </c>
      <c r="B40" s="50">
        <v>100</v>
      </c>
      <c r="C40" s="51">
        <v>85.7</v>
      </c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</row>
    <row r="41" spans="1:18" ht="21" x14ac:dyDescent="0.3">
      <c r="A41" s="45" t="s">
        <v>103</v>
      </c>
      <c r="B41" s="50">
        <v>98.8</v>
      </c>
      <c r="C41" s="51">
        <v>35.700000000000003</v>
      </c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</row>
    <row r="42" spans="1:18" ht="18.75" x14ac:dyDescent="0.3">
      <c r="A42" s="10" t="s">
        <v>48</v>
      </c>
      <c r="B42" s="50">
        <v>95.8</v>
      </c>
      <c r="C42" s="51">
        <v>35.4</v>
      </c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</row>
    <row r="43" spans="1:18" ht="18.75" x14ac:dyDescent="0.3">
      <c r="A43" s="10" t="s">
        <v>31</v>
      </c>
      <c r="B43" s="50">
        <v>95.8</v>
      </c>
      <c r="C43" s="51">
        <v>30.8</v>
      </c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</row>
    <row r="44" spans="1:18" ht="18.75" x14ac:dyDescent="0.3">
      <c r="A44" s="10" t="s">
        <v>102</v>
      </c>
      <c r="B44" s="50">
        <v>95.5</v>
      </c>
      <c r="C44" s="51">
        <v>37.6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</row>
    <row r="45" spans="1:18" ht="18.75" x14ac:dyDescent="0.3">
      <c r="A45" s="10" t="s">
        <v>26</v>
      </c>
      <c r="B45" s="50">
        <v>93.3</v>
      </c>
      <c r="C45" s="51">
        <v>70</v>
      </c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</row>
    <row r="46" spans="1:18" ht="22.5" x14ac:dyDescent="0.3">
      <c r="A46" s="10" t="s">
        <v>50</v>
      </c>
      <c r="B46" s="50">
        <v>91.1</v>
      </c>
      <c r="C46" s="51">
        <v>44.3</v>
      </c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</row>
    <row r="47" spans="1:18" ht="18.75" x14ac:dyDescent="0.3">
      <c r="A47" s="10" t="s">
        <v>49</v>
      </c>
      <c r="B47" s="50">
        <v>87.3</v>
      </c>
      <c r="C47" s="51">
        <v>30.9</v>
      </c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</row>
    <row r="48" spans="1:18" ht="18.75" x14ac:dyDescent="0.3">
      <c r="A48" s="10" t="s">
        <v>27</v>
      </c>
      <c r="B48" s="50">
        <v>85.4</v>
      </c>
      <c r="C48" s="51">
        <v>37.1</v>
      </c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</row>
    <row r="49" spans="1:18" ht="18.75" x14ac:dyDescent="0.3">
      <c r="A49" s="10" t="s">
        <v>37</v>
      </c>
      <c r="B49" s="50">
        <v>85.3</v>
      </c>
      <c r="C49" s="51">
        <v>30.5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</row>
    <row r="50" spans="1:18" ht="18.75" x14ac:dyDescent="0.3">
      <c r="A50" s="10" t="s">
        <v>33</v>
      </c>
      <c r="B50" s="50">
        <v>85.1</v>
      </c>
      <c r="C50" s="51">
        <v>6.4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</row>
    <row r="51" spans="1:18" ht="18.75" x14ac:dyDescent="0.3">
      <c r="A51" s="10" t="s">
        <v>39</v>
      </c>
      <c r="B51" s="50">
        <v>85.1</v>
      </c>
      <c r="C51" s="51">
        <v>31</v>
      </c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</row>
    <row r="52" spans="1:18" ht="18.75" x14ac:dyDescent="0.3">
      <c r="A52" s="10" t="s">
        <v>36</v>
      </c>
      <c r="B52" s="50">
        <v>78.400000000000006</v>
      </c>
      <c r="C52" s="51">
        <v>40.5</v>
      </c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</row>
    <row r="53" spans="1:18" ht="22.5" x14ac:dyDescent="0.3">
      <c r="A53" s="10" t="s">
        <v>35</v>
      </c>
      <c r="B53" s="50">
        <v>71.2</v>
      </c>
      <c r="C53" s="51">
        <v>25</v>
      </c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</row>
    <row r="54" spans="1:18" ht="18.75" x14ac:dyDescent="0.3">
      <c r="A54" s="79" t="s">
        <v>61</v>
      </c>
      <c r="B54" s="80">
        <v>92.7</v>
      </c>
      <c r="C54" s="80">
        <v>34</v>
      </c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</row>
    <row r="55" spans="1:18" ht="18.75" x14ac:dyDescent="0.3"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</row>
    <row r="58" spans="1:18" ht="18.75" x14ac:dyDescent="0.25">
      <c r="A58" s="109" t="s">
        <v>108</v>
      </c>
      <c r="B58" s="109"/>
      <c r="C58" s="109"/>
      <c r="E58" s="110" t="s">
        <v>109</v>
      </c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</row>
    <row r="59" spans="1:18" ht="18.75" x14ac:dyDescent="0.3">
      <c r="A59" s="48" t="s">
        <v>58</v>
      </c>
      <c r="B59" s="48" t="s">
        <v>59</v>
      </c>
      <c r="C59" s="48" t="s">
        <v>60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</row>
    <row r="60" spans="1:18" ht="18.75" x14ac:dyDescent="0.3">
      <c r="A60" s="5" t="s">
        <v>24</v>
      </c>
      <c r="B60" s="50">
        <v>100</v>
      </c>
      <c r="C60" s="51">
        <v>48.6</v>
      </c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</row>
    <row r="61" spans="1:18" ht="21" x14ac:dyDescent="0.3">
      <c r="A61" s="45" t="s">
        <v>103</v>
      </c>
      <c r="B61" s="50">
        <v>100</v>
      </c>
      <c r="C61" s="51">
        <v>23</v>
      </c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</row>
    <row r="62" spans="1:18" ht="18.75" x14ac:dyDescent="0.3">
      <c r="A62" s="10" t="s">
        <v>32</v>
      </c>
      <c r="B62" s="50">
        <v>100</v>
      </c>
      <c r="C62" s="51">
        <v>50</v>
      </c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</row>
    <row r="63" spans="1:18" ht="18.75" x14ac:dyDescent="0.3">
      <c r="A63" s="10" t="s">
        <v>34</v>
      </c>
      <c r="B63" s="50">
        <v>100</v>
      </c>
      <c r="C63" s="51">
        <v>40.200000000000003</v>
      </c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</row>
    <row r="64" spans="1:18" ht="18.75" x14ac:dyDescent="0.3">
      <c r="A64" s="10" t="s">
        <v>69</v>
      </c>
      <c r="B64" s="50">
        <v>100</v>
      </c>
      <c r="C64" s="51">
        <v>80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</row>
    <row r="65" spans="1:18" ht="18.75" x14ac:dyDescent="0.3">
      <c r="A65" s="10" t="s">
        <v>25</v>
      </c>
      <c r="B65" s="50">
        <v>98.3</v>
      </c>
      <c r="C65" s="51">
        <v>40.700000000000003</v>
      </c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</row>
    <row r="66" spans="1:18" ht="18.75" x14ac:dyDescent="0.3">
      <c r="A66" s="10" t="s">
        <v>28</v>
      </c>
      <c r="B66" s="50">
        <v>98.3</v>
      </c>
      <c r="C66" s="51">
        <v>33.299999999999997</v>
      </c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</row>
    <row r="67" spans="1:18" ht="18.75" x14ac:dyDescent="0.3">
      <c r="A67" s="10" t="s">
        <v>30</v>
      </c>
      <c r="B67" s="50">
        <v>97.1</v>
      </c>
      <c r="C67" s="51">
        <v>45.7</v>
      </c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</row>
    <row r="68" spans="1:18" ht="18.75" x14ac:dyDescent="0.3">
      <c r="A68" s="10" t="s">
        <v>31</v>
      </c>
      <c r="B68" s="50">
        <v>96.8</v>
      </c>
      <c r="C68" s="51">
        <v>56.5</v>
      </c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</row>
    <row r="69" spans="1:18" ht="18.75" x14ac:dyDescent="0.3">
      <c r="A69" s="10" t="s">
        <v>38</v>
      </c>
      <c r="B69" s="50">
        <v>93.9</v>
      </c>
      <c r="C69" s="51">
        <v>42.4</v>
      </c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</row>
    <row r="70" spans="1:18" ht="18.75" x14ac:dyDescent="0.3">
      <c r="A70" s="10" t="s">
        <v>101</v>
      </c>
      <c r="B70" s="50">
        <v>93.1</v>
      </c>
      <c r="C70" s="51">
        <v>12.9</v>
      </c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</row>
    <row r="71" spans="1:18" ht="18.75" x14ac:dyDescent="0.3">
      <c r="A71" s="10" t="s">
        <v>29</v>
      </c>
      <c r="B71" s="50">
        <v>92.3</v>
      </c>
      <c r="C71" s="51">
        <v>38.5</v>
      </c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</row>
    <row r="72" spans="1:18" ht="18.75" x14ac:dyDescent="0.3">
      <c r="A72" s="10" t="s">
        <v>37</v>
      </c>
      <c r="B72" s="50">
        <v>88.8</v>
      </c>
      <c r="C72" s="51">
        <v>38.799999999999997</v>
      </c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</row>
    <row r="73" spans="1:18" ht="18.75" x14ac:dyDescent="0.3">
      <c r="A73" s="10" t="s">
        <v>48</v>
      </c>
      <c r="B73" s="50">
        <v>85.1</v>
      </c>
      <c r="C73" s="51">
        <v>32.4</v>
      </c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</row>
    <row r="74" spans="1:18" ht="18.75" x14ac:dyDescent="0.3">
      <c r="A74" s="10" t="s">
        <v>39</v>
      </c>
      <c r="B74" s="50">
        <v>83.2</v>
      </c>
      <c r="C74" s="51">
        <v>31</v>
      </c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</row>
    <row r="75" spans="1:18" ht="22.5" x14ac:dyDescent="0.3">
      <c r="A75" s="10" t="s">
        <v>50</v>
      </c>
      <c r="B75" s="50">
        <v>79.2</v>
      </c>
      <c r="C75" s="51">
        <v>48.1</v>
      </c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</row>
    <row r="76" spans="1:18" ht="18.75" x14ac:dyDescent="0.3">
      <c r="A76" s="10" t="s">
        <v>26</v>
      </c>
      <c r="B76" s="50">
        <v>78.599999999999994</v>
      </c>
      <c r="C76" s="51">
        <v>50</v>
      </c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</row>
    <row r="77" spans="1:18" ht="18.75" x14ac:dyDescent="0.3">
      <c r="A77" s="10" t="s">
        <v>36</v>
      </c>
      <c r="B77" s="50">
        <v>76.7</v>
      </c>
      <c r="C77" s="51">
        <v>41.9</v>
      </c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</row>
    <row r="78" spans="1:18" ht="18.75" x14ac:dyDescent="0.3">
      <c r="A78" s="10" t="s">
        <v>49</v>
      </c>
      <c r="B78" s="50">
        <v>66.3</v>
      </c>
      <c r="C78" s="51">
        <v>25</v>
      </c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</row>
    <row r="79" spans="1:18" ht="22.5" x14ac:dyDescent="0.3">
      <c r="A79" s="10" t="s">
        <v>35</v>
      </c>
      <c r="B79" s="50">
        <v>61.1</v>
      </c>
      <c r="C79" s="51">
        <v>33.299999999999997</v>
      </c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</row>
    <row r="80" spans="1:18" ht="18.75" x14ac:dyDescent="0.3">
      <c r="A80" s="10" t="s">
        <v>27</v>
      </c>
      <c r="B80" s="50">
        <v>60.3</v>
      </c>
      <c r="C80" s="50">
        <v>17.8</v>
      </c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</row>
    <row r="81" spans="1:18" ht="18.75" x14ac:dyDescent="0.3">
      <c r="A81" s="10" t="s">
        <v>33</v>
      </c>
      <c r="B81" s="50">
        <v>53.6</v>
      </c>
      <c r="C81" s="51">
        <v>5.5</v>
      </c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</row>
    <row r="82" spans="1:18" ht="18.75" x14ac:dyDescent="0.3">
      <c r="A82" s="79" t="s">
        <v>61</v>
      </c>
      <c r="B82" s="80">
        <v>86.5</v>
      </c>
      <c r="C82" s="80">
        <v>36.700000000000003</v>
      </c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</row>
    <row r="86" spans="1:18" ht="18.75" x14ac:dyDescent="0.25">
      <c r="A86" s="109" t="s">
        <v>110</v>
      </c>
      <c r="B86" s="109"/>
      <c r="C86" s="109"/>
      <c r="E86" s="110" t="s">
        <v>111</v>
      </c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</row>
    <row r="87" spans="1:18" x14ac:dyDescent="0.25">
      <c r="A87" s="48" t="s">
        <v>58</v>
      </c>
      <c r="B87" s="48" t="s">
        <v>59</v>
      </c>
      <c r="C87" s="48" t="s">
        <v>60</v>
      </c>
    </row>
    <row r="88" spans="1:18" x14ac:dyDescent="0.25">
      <c r="A88" s="5" t="s">
        <v>24</v>
      </c>
      <c r="B88" s="50">
        <v>100</v>
      </c>
      <c r="C88" s="51">
        <v>51.5</v>
      </c>
    </row>
    <row r="89" spans="1:18" x14ac:dyDescent="0.25">
      <c r="A89" s="10" t="s">
        <v>26</v>
      </c>
      <c r="B89" s="50">
        <v>100</v>
      </c>
      <c r="C89" s="51">
        <v>65.2</v>
      </c>
    </row>
    <row r="90" spans="1:18" ht="21" x14ac:dyDescent="0.25">
      <c r="A90" s="45" t="s">
        <v>103</v>
      </c>
      <c r="B90" s="50">
        <v>100</v>
      </c>
      <c r="C90" s="51">
        <v>26.5</v>
      </c>
    </row>
    <row r="91" spans="1:18" x14ac:dyDescent="0.25">
      <c r="A91" s="47" t="s">
        <v>32</v>
      </c>
      <c r="B91" s="50">
        <v>100</v>
      </c>
      <c r="C91" s="51">
        <v>36.799999999999997</v>
      </c>
    </row>
    <row r="92" spans="1:18" x14ac:dyDescent="0.25">
      <c r="A92" s="10" t="s">
        <v>30</v>
      </c>
      <c r="B92" s="50">
        <v>98.4</v>
      </c>
      <c r="C92" s="51">
        <v>45.3</v>
      </c>
    </row>
    <row r="93" spans="1:18" x14ac:dyDescent="0.25">
      <c r="A93" s="10" t="s">
        <v>34</v>
      </c>
      <c r="B93" s="50">
        <v>97.9</v>
      </c>
      <c r="C93" s="51">
        <v>36.5</v>
      </c>
    </row>
    <row r="94" spans="1:18" x14ac:dyDescent="0.25">
      <c r="A94" s="10" t="s">
        <v>38</v>
      </c>
      <c r="B94" s="50">
        <v>97.8</v>
      </c>
      <c r="C94" s="51">
        <v>57.8</v>
      </c>
    </row>
    <row r="95" spans="1:18" x14ac:dyDescent="0.25">
      <c r="A95" s="10" t="s">
        <v>28</v>
      </c>
      <c r="B95" s="50">
        <v>97.2</v>
      </c>
      <c r="C95" s="51">
        <v>22.5</v>
      </c>
    </row>
    <row r="96" spans="1:18" x14ac:dyDescent="0.25">
      <c r="A96" s="10" t="s">
        <v>25</v>
      </c>
      <c r="B96" s="50">
        <v>96.7</v>
      </c>
      <c r="C96" s="51">
        <v>51.7</v>
      </c>
    </row>
    <row r="97" spans="1:3" x14ac:dyDescent="0.25">
      <c r="A97" s="10" t="s">
        <v>29</v>
      </c>
      <c r="B97" s="50">
        <v>95.2</v>
      </c>
      <c r="C97" s="51">
        <v>38.1</v>
      </c>
    </row>
    <row r="98" spans="1:3" x14ac:dyDescent="0.25">
      <c r="A98" s="10" t="s">
        <v>31</v>
      </c>
      <c r="B98" s="50">
        <v>93.2</v>
      </c>
      <c r="C98" s="51">
        <v>34.700000000000003</v>
      </c>
    </row>
    <row r="99" spans="1:3" x14ac:dyDescent="0.25">
      <c r="A99" s="10" t="s">
        <v>69</v>
      </c>
      <c r="B99" s="50">
        <v>91.3</v>
      </c>
      <c r="C99" s="50">
        <v>56.5</v>
      </c>
    </row>
    <row r="100" spans="1:3" x14ac:dyDescent="0.25">
      <c r="A100" s="10" t="s">
        <v>101</v>
      </c>
      <c r="B100" s="50">
        <v>88.7</v>
      </c>
      <c r="C100" s="51">
        <v>22.6</v>
      </c>
    </row>
    <row r="101" spans="1:3" ht="21.75" x14ac:dyDescent="0.25">
      <c r="A101" s="10" t="s">
        <v>50</v>
      </c>
      <c r="B101" s="50">
        <v>86</v>
      </c>
      <c r="C101" s="51">
        <v>52</v>
      </c>
    </row>
    <row r="102" spans="1:3" x14ac:dyDescent="0.25">
      <c r="A102" s="10" t="s">
        <v>33</v>
      </c>
      <c r="B102" s="50">
        <v>84.6</v>
      </c>
      <c r="C102" s="51">
        <v>16.3</v>
      </c>
    </row>
    <row r="103" spans="1:3" x14ac:dyDescent="0.25">
      <c r="A103" s="10" t="s">
        <v>39</v>
      </c>
      <c r="B103" s="50">
        <v>83.9</v>
      </c>
      <c r="C103" s="51">
        <v>37.9</v>
      </c>
    </row>
    <row r="104" spans="1:3" x14ac:dyDescent="0.25">
      <c r="A104" s="10" t="s">
        <v>49</v>
      </c>
      <c r="B104" s="50">
        <v>81.2</v>
      </c>
      <c r="C104" s="51">
        <v>34.799999999999997</v>
      </c>
    </row>
    <row r="105" spans="1:3" x14ac:dyDescent="0.25">
      <c r="A105" s="10" t="s">
        <v>48</v>
      </c>
      <c r="B105" s="50">
        <v>81</v>
      </c>
      <c r="C105" s="51">
        <v>43</v>
      </c>
    </row>
    <row r="106" spans="1:3" x14ac:dyDescent="0.25">
      <c r="A106" s="10" t="s">
        <v>27</v>
      </c>
      <c r="B106" s="50">
        <v>76.2</v>
      </c>
      <c r="C106" s="51">
        <v>29.8</v>
      </c>
    </row>
    <row r="107" spans="1:3" x14ac:dyDescent="0.25">
      <c r="A107" s="10" t="s">
        <v>36</v>
      </c>
      <c r="B107" s="50">
        <v>76.099999999999994</v>
      </c>
      <c r="C107" s="51">
        <v>41.3</v>
      </c>
    </row>
    <row r="108" spans="1:3" x14ac:dyDescent="0.25">
      <c r="A108" s="10" t="s">
        <v>37</v>
      </c>
      <c r="B108" s="50">
        <v>69.5</v>
      </c>
      <c r="C108" s="51">
        <v>33.700000000000003</v>
      </c>
    </row>
    <row r="109" spans="1:3" ht="21.75" x14ac:dyDescent="0.25">
      <c r="A109" s="10" t="s">
        <v>51</v>
      </c>
      <c r="B109" s="50">
        <v>44.4</v>
      </c>
      <c r="C109" s="51">
        <v>22.2</v>
      </c>
    </row>
    <row r="110" spans="1:3" ht="15.75" x14ac:dyDescent="0.25">
      <c r="A110" s="79" t="s">
        <v>61</v>
      </c>
      <c r="B110" s="80">
        <v>87.8</v>
      </c>
      <c r="C110" s="80">
        <v>36.4</v>
      </c>
    </row>
    <row r="114" spans="1:18" ht="18.75" x14ac:dyDescent="0.25">
      <c r="A114" s="109" t="s">
        <v>112</v>
      </c>
      <c r="B114" s="109"/>
      <c r="C114" s="109"/>
      <c r="E114" s="110" t="s">
        <v>113</v>
      </c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</row>
    <row r="115" spans="1:18" x14ac:dyDescent="0.25">
      <c r="A115" s="48" t="s">
        <v>58</v>
      </c>
      <c r="B115" s="48" t="s">
        <v>59</v>
      </c>
      <c r="C115" s="48" t="s">
        <v>60</v>
      </c>
    </row>
    <row r="116" spans="1:18" ht="21" x14ac:dyDescent="0.25">
      <c r="A116" s="45" t="s">
        <v>103</v>
      </c>
      <c r="B116" s="50">
        <v>100</v>
      </c>
      <c r="C116" s="51">
        <v>37.5</v>
      </c>
    </row>
    <row r="117" spans="1:18" x14ac:dyDescent="0.25">
      <c r="A117" s="10" t="s">
        <v>29</v>
      </c>
      <c r="B117" s="50">
        <v>100</v>
      </c>
      <c r="C117" s="51">
        <v>18.2</v>
      </c>
    </row>
    <row r="118" spans="1:18" x14ac:dyDescent="0.25">
      <c r="A118" s="10" t="s">
        <v>32</v>
      </c>
      <c r="B118" s="50">
        <v>100</v>
      </c>
      <c r="C118" s="51">
        <v>39.299999999999997</v>
      </c>
    </row>
    <row r="119" spans="1:18" x14ac:dyDescent="0.25">
      <c r="A119" s="10" t="s">
        <v>31</v>
      </c>
      <c r="B119" s="50">
        <v>99.2</v>
      </c>
      <c r="C119" s="51">
        <v>73.2</v>
      </c>
    </row>
    <row r="120" spans="1:18" x14ac:dyDescent="0.25">
      <c r="A120" s="10" t="s">
        <v>34</v>
      </c>
      <c r="B120" s="50">
        <v>99</v>
      </c>
      <c r="C120" s="51">
        <v>50.5</v>
      </c>
    </row>
    <row r="121" spans="1:18" x14ac:dyDescent="0.25">
      <c r="A121" s="5" t="s">
        <v>24</v>
      </c>
      <c r="B121" s="50">
        <v>98.5</v>
      </c>
      <c r="C121" s="51">
        <v>49.2</v>
      </c>
    </row>
    <row r="122" spans="1:18" x14ac:dyDescent="0.25">
      <c r="A122" s="10" t="s">
        <v>30</v>
      </c>
      <c r="B122" s="50">
        <v>98.4</v>
      </c>
      <c r="C122" s="51">
        <v>62.9</v>
      </c>
    </row>
    <row r="123" spans="1:18" x14ac:dyDescent="0.25">
      <c r="A123" s="10" t="s">
        <v>26</v>
      </c>
      <c r="B123" s="50">
        <v>97.4</v>
      </c>
      <c r="C123" s="51">
        <v>63.2</v>
      </c>
    </row>
    <row r="124" spans="1:18" x14ac:dyDescent="0.25">
      <c r="A124" s="10" t="s">
        <v>101</v>
      </c>
      <c r="B124" s="50">
        <v>97</v>
      </c>
      <c r="C124" s="51">
        <v>34.700000000000003</v>
      </c>
    </row>
    <row r="125" spans="1:18" x14ac:dyDescent="0.25">
      <c r="A125" s="10" t="s">
        <v>28</v>
      </c>
      <c r="B125" s="50">
        <v>95.9</v>
      </c>
      <c r="C125" s="51">
        <v>14.9</v>
      </c>
    </row>
    <row r="126" spans="1:18" x14ac:dyDescent="0.25">
      <c r="A126" s="10" t="s">
        <v>25</v>
      </c>
      <c r="B126" s="50">
        <v>94.9</v>
      </c>
      <c r="C126" s="51">
        <v>59.3</v>
      </c>
    </row>
    <row r="127" spans="1:18" x14ac:dyDescent="0.25">
      <c r="A127" s="10" t="s">
        <v>37</v>
      </c>
      <c r="B127" s="50">
        <v>93.1</v>
      </c>
      <c r="C127" s="51">
        <v>41.7</v>
      </c>
    </row>
    <row r="128" spans="1:18" x14ac:dyDescent="0.25">
      <c r="A128" s="10" t="s">
        <v>69</v>
      </c>
      <c r="B128" s="50">
        <v>92.3</v>
      </c>
      <c r="C128" s="51">
        <v>61.5</v>
      </c>
    </row>
    <row r="129" spans="1:18" x14ac:dyDescent="0.25">
      <c r="A129" s="10" t="s">
        <v>36</v>
      </c>
      <c r="B129" s="50">
        <v>92.1</v>
      </c>
      <c r="C129" s="51">
        <v>51.5</v>
      </c>
    </row>
    <row r="130" spans="1:18" x14ac:dyDescent="0.25">
      <c r="A130" s="10" t="s">
        <v>48</v>
      </c>
      <c r="B130" s="50">
        <v>91.1</v>
      </c>
      <c r="C130" s="51">
        <v>55.4</v>
      </c>
    </row>
    <row r="131" spans="1:18" ht="21.75" x14ac:dyDescent="0.25">
      <c r="A131" s="10" t="s">
        <v>50</v>
      </c>
      <c r="B131" s="50">
        <v>91.1</v>
      </c>
      <c r="C131" s="51">
        <v>44.4</v>
      </c>
    </row>
    <row r="132" spans="1:18" x14ac:dyDescent="0.25">
      <c r="A132" s="10" t="s">
        <v>33</v>
      </c>
      <c r="B132" s="50">
        <v>90.7</v>
      </c>
      <c r="C132" s="50">
        <v>7.6</v>
      </c>
    </row>
    <row r="133" spans="1:18" x14ac:dyDescent="0.25">
      <c r="A133" s="10" t="s">
        <v>38</v>
      </c>
      <c r="B133" s="50">
        <v>88</v>
      </c>
      <c r="C133" s="51">
        <v>46</v>
      </c>
    </row>
    <row r="134" spans="1:18" x14ac:dyDescent="0.25">
      <c r="A134" s="10" t="s">
        <v>39</v>
      </c>
      <c r="B134" s="50">
        <v>83.2</v>
      </c>
      <c r="C134" s="51">
        <v>25.5</v>
      </c>
    </row>
    <row r="135" spans="1:18" ht="21.75" x14ac:dyDescent="0.25">
      <c r="A135" s="10" t="s">
        <v>52</v>
      </c>
      <c r="B135" s="50">
        <v>77.099999999999994</v>
      </c>
      <c r="C135" s="51">
        <v>25</v>
      </c>
    </row>
    <row r="136" spans="1:18" x14ac:dyDescent="0.25">
      <c r="A136" s="10" t="s">
        <v>49</v>
      </c>
      <c r="B136" s="50">
        <v>62.1</v>
      </c>
      <c r="C136" s="51">
        <v>29.9</v>
      </c>
    </row>
    <row r="137" spans="1:18" x14ac:dyDescent="0.25">
      <c r="A137" s="10" t="s">
        <v>27</v>
      </c>
      <c r="B137" s="50">
        <v>47.1</v>
      </c>
      <c r="C137" s="51">
        <v>35.6</v>
      </c>
    </row>
    <row r="138" spans="1:18" ht="15.75" x14ac:dyDescent="0.25">
      <c r="A138" s="52" t="s">
        <v>61</v>
      </c>
      <c r="B138" s="80">
        <v>90.1</v>
      </c>
      <c r="C138" s="80">
        <v>43</v>
      </c>
    </row>
    <row r="142" spans="1:18" ht="18.75" x14ac:dyDescent="0.25">
      <c r="A142" s="109" t="s">
        <v>114</v>
      </c>
      <c r="B142" s="109"/>
      <c r="C142" s="109"/>
      <c r="E142" s="110" t="s">
        <v>115</v>
      </c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</row>
    <row r="143" spans="1:18" x14ac:dyDescent="0.25">
      <c r="A143" s="48" t="s">
        <v>58</v>
      </c>
      <c r="B143" s="48" t="s">
        <v>59</v>
      </c>
      <c r="C143" s="48" t="s">
        <v>60</v>
      </c>
    </row>
    <row r="144" spans="1:18" x14ac:dyDescent="0.25">
      <c r="A144" s="5" t="s">
        <v>24</v>
      </c>
      <c r="B144" s="50">
        <v>100</v>
      </c>
      <c r="C144" s="51">
        <v>14.3</v>
      </c>
    </row>
    <row r="145" spans="1:3" x14ac:dyDescent="0.25">
      <c r="A145" s="10" t="s">
        <v>25</v>
      </c>
      <c r="B145" s="50">
        <v>100</v>
      </c>
      <c r="C145" s="51">
        <v>71.400000000000006</v>
      </c>
    </row>
    <row r="146" spans="1:3" x14ac:dyDescent="0.25">
      <c r="A146" s="10" t="s">
        <v>26</v>
      </c>
      <c r="B146" s="50">
        <v>100</v>
      </c>
      <c r="C146" s="51">
        <v>33.299999999999997</v>
      </c>
    </row>
    <row r="147" spans="1:3" x14ac:dyDescent="0.25">
      <c r="A147" s="10" t="s">
        <v>32</v>
      </c>
      <c r="B147" s="50">
        <v>100</v>
      </c>
      <c r="C147" s="51">
        <v>0</v>
      </c>
    </row>
    <row r="148" spans="1:3" ht="21.75" x14ac:dyDescent="0.25">
      <c r="A148" s="10" t="s">
        <v>50</v>
      </c>
      <c r="B148" s="50">
        <v>100</v>
      </c>
      <c r="C148" s="51">
        <v>60</v>
      </c>
    </row>
    <row r="149" spans="1:3" ht="21.75" x14ac:dyDescent="0.25">
      <c r="A149" s="10" t="s">
        <v>52</v>
      </c>
      <c r="B149" s="50">
        <v>100</v>
      </c>
      <c r="C149" s="51">
        <v>61.5</v>
      </c>
    </row>
    <row r="150" spans="1:3" x14ac:dyDescent="0.25">
      <c r="A150" s="10" t="s">
        <v>69</v>
      </c>
      <c r="B150" s="81">
        <v>100</v>
      </c>
      <c r="C150" s="82">
        <v>100</v>
      </c>
    </row>
    <row r="151" spans="1:3" x14ac:dyDescent="0.25">
      <c r="A151" s="10" t="s">
        <v>31</v>
      </c>
      <c r="B151" s="50">
        <v>99.5</v>
      </c>
      <c r="C151" s="51">
        <v>65.400000000000006</v>
      </c>
    </row>
    <row r="152" spans="1:3" x14ac:dyDescent="0.25">
      <c r="A152" s="10" t="s">
        <v>101</v>
      </c>
      <c r="B152" s="50">
        <v>98.3</v>
      </c>
      <c r="C152" s="51">
        <v>58.6</v>
      </c>
    </row>
    <row r="153" spans="1:3" x14ac:dyDescent="0.25">
      <c r="A153" s="10" t="s">
        <v>38</v>
      </c>
      <c r="B153" s="50">
        <v>96.6</v>
      </c>
      <c r="C153" s="51">
        <v>31</v>
      </c>
    </row>
    <row r="154" spans="1:3" ht="21" x14ac:dyDescent="0.25">
      <c r="A154" s="45" t="s">
        <v>103</v>
      </c>
      <c r="B154" s="50">
        <v>95.5</v>
      </c>
      <c r="C154" s="51">
        <v>90.9</v>
      </c>
    </row>
    <row r="155" spans="1:3" x14ac:dyDescent="0.25">
      <c r="A155" s="10" t="s">
        <v>28</v>
      </c>
      <c r="B155" s="50">
        <v>95.2</v>
      </c>
      <c r="C155" s="51">
        <v>4.8</v>
      </c>
    </row>
    <row r="156" spans="1:3" x14ac:dyDescent="0.25">
      <c r="A156" s="10" t="s">
        <v>30</v>
      </c>
      <c r="B156" s="50">
        <v>95.2</v>
      </c>
      <c r="C156" s="51">
        <v>52.4</v>
      </c>
    </row>
    <row r="157" spans="1:3" x14ac:dyDescent="0.25">
      <c r="A157" s="10" t="s">
        <v>34</v>
      </c>
      <c r="B157" s="50">
        <v>94.7</v>
      </c>
      <c r="C157" s="51">
        <v>47.4</v>
      </c>
    </row>
    <row r="158" spans="1:3" x14ac:dyDescent="0.25">
      <c r="A158" s="10" t="s">
        <v>39</v>
      </c>
      <c r="B158" s="73">
        <v>86.1</v>
      </c>
      <c r="C158" s="51">
        <v>36.1</v>
      </c>
    </row>
    <row r="159" spans="1:3" x14ac:dyDescent="0.25">
      <c r="A159" s="10" t="s">
        <v>29</v>
      </c>
      <c r="B159" s="50">
        <v>85.7</v>
      </c>
      <c r="C159" s="51">
        <v>21.4</v>
      </c>
    </row>
    <row r="160" spans="1:3" x14ac:dyDescent="0.25">
      <c r="A160" s="10" t="s">
        <v>37</v>
      </c>
      <c r="B160" s="50">
        <v>85.7</v>
      </c>
      <c r="C160" s="51">
        <v>42.9</v>
      </c>
    </row>
    <row r="161" spans="1:18" x14ac:dyDescent="0.25">
      <c r="A161" s="10" t="s">
        <v>27</v>
      </c>
      <c r="B161" s="50">
        <v>84.8</v>
      </c>
      <c r="C161" s="50">
        <v>15.2</v>
      </c>
    </row>
    <row r="162" spans="1:18" x14ac:dyDescent="0.25">
      <c r="A162" s="10" t="s">
        <v>48</v>
      </c>
      <c r="B162" s="50">
        <v>76.900000000000006</v>
      </c>
      <c r="C162" s="51">
        <v>69.2</v>
      </c>
    </row>
    <row r="163" spans="1:18" x14ac:dyDescent="0.25">
      <c r="A163" s="10" t="s">
        <v>49</v>
      </c>
      <c r="B163" s="50">
        <v>61.1</v>
      </c>
      <c r="C163" s="51">
        <v>38.9</v>
      </c>
    </row>
    <row r="164" spans="1:18" ht="15.75" x14ac:dyDescent="0.25">
      <c r="A164" s="52" t="s">
        <v>61</v>
      </c>
      <c r="B164" s="80">
        <v>94.8</v>
      </c>
      <c r="C164" s="80">
        <v>53.8</v>
      </c>
    </row>
    <row r="165" spans="1:18" x14ac:dyDescent="0.25">
      <c r="A165" s="70"/>
      <c r="B165" s="71"/>
      <c r="C165" s="71"/>
    </row>
    <row r="166" spans="1:18" x14ac:dyDescent="0.25">
      <c r="A166" s="70"/>
      <c r="B166" s="71"/>
      <c r="C166" s="71"/>
    </row>
    <row r="167" spans="1:18" ht="18.75" x14ac:dyDescent="0.25">
      <c r="A167" s="109" t="s">
        <v>116</v>
      </c>
      <c r="B167" s="109"/>
      <c r="C167" s="109"/>
      <c r="E167" s="110" t="s">
        <v>117</v>
      </c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  <c r="R167" s="110"/>
    </row>
    <row r="168" spans="1:18" x14ac:dyDescent="0.25">
      <c r="A168" s="48" t="s">
        <v>58</v>
      </c>
      <c r="B168" s="48" t="s">
        <v>59</v>
      </c>
      <c r="C168" s="48" t="s">
        <v>60</v>
      </c>
    </row>
    <row r="169" spans="1:18" x14ac:dyDescent="0.25">
      <c r="A169" s="5" t="s">
        <v>24</v>
      </c>
      <c r="B169" s="50">
        <v>100</v>
      </c>
      <c r="C169" s="51">
        <v>97.4</v>
      </c>
    </row>
    <row r="170" spans="1:18" x14ac:dyDescent="0.25">
      <c r="A170" s="10" t="s">
        <v>29</v>
      </c>
      <c r="B170" s="50">
        <v>100</v>
      </c>
      <c r="C170" s="51">
        <v>62.9</v>
      </c>
    </row>
    <row r="171" spans="1:18" x14ac:dyDescent="0.25">
      <c r="A171" s="10" t="s">
        <v>32</v>
      </c>
      <c r="B171" s="50">
        <v>100</v>
      </c>
      <c r="C171" s="51">
        <v>39.299999999999997</v>
      </c>
    </row>
    <row r="172" spans="1:18" x14ac:dyDescent="0.25">
      <c r="A172" s="10" t="s">
        <v>34</v>
      </c>
      <c r="B172" s="50">
        <v>100</v>
      </c>
      <c r="C172" s="51">
        <v>70.900000000000006</v>
      </c>
    </row>
    <row r="173" spans="1:18" x14ac:dyDescent="0.25">
      <c r="A173" s="10" t="s">
        <v>37</v>
      </c>
      <c r="B173" s="50">
        <v>100</v>
      </c>
      <c r="C173" s="51">
        <v>54.9</v>
      </c>
    </row>
    <row r="174" spans="1:18" x14ac:dyDescent="0.25">
      <c r="A174" s="10" t="s">
        <v>38</v>
      </c>
      <c r="B174" s="50">
        <v>100</v>
      </c>
      <c r="C174" s="51">
        <v>60</v>
      </c>
    </row>
    <row r="175" spans="1:18" x14ac:dyDescent="0.25">
      <c r="A175" s="10" t="s">
        <v>69</v>
      </c>
      <c r="B175" s="81">
        <v>100</v>
      </c>
      <c r="C175" s="82">
        <v>100</v>
      </c>
    </row>
    <row r="176" spans="1:18" x14ac:dyDescent="0.25">
      <c r="A176" s="10" t="s">
        <v>30</v>
      </c>
      <c r="B176" s="50">
        <v>98.5</v>
      </c>
      <c r="C176" s="51">
        <v>78.5</v>
      </c>
    </row>
    <row r="177" spans="1:18" x14ac:dyDescent="0.25">
      <c r="A177" s="10" t="s">
        <v>26</v>
      </c>
      <c r="B177" s="50">
        <v>97.5</v>
      </c>
      <c r="C177" s="51">
        <v>87.5</v>
      </c>
    </row>
    <row r="178" spans="1:18" x14ac:dyDescent="0.25">
      <c r="A178" s="10" t="s">
        <v>28</v>
      </c>
      <c r="B178" s="50">
        <v>97.4</v>
      </c>
      <c r="C178" s="51">
        <v>74.400000000000006</v>
      </c>
    </row>
    <row r="179" spans="1:18" x14ac:dyDescent="0.25">
      <c r="A179" s="10" t="s">
        <v>25</v>
      </c>
      <c r="B179" s="50">
        <v>96.7</v>
      </c>
      <c r="C179" s="51">
        <v>83.3</v>
      </c>
    </row>
    <row r="180" spans="1:18" ht="21.75" x14ac:dyDescent="0.25">
      <c r="A180" s="10" t="s">
        <v>50</v>
      </c>
      <c r="B180" s="50">
        <v>96</v>
      </c>
      <c r="C180" s="51">
        <v>60</v>
      </c>
    </row>
    <row r="181" spans="1:18" ht="21" x14ac:dyDescent="0.25">
      <c r="A181" s="45" t="s">
        <v>103</v>
      </c>
      <c r="B181" s="50">
        <v>95.8</v>
      </c>
      <c r="C181" s="51">
        <v>66.7</v>
      </c>
    </row>
    <row r="182" spans="1:18" x14ac:dyDescent="0.25">
      <c r="A182" s="10" t="s">
        <v>36</v>
      </c>
      <c r="B182" s="50">
        <v>92.9</v>
      </c>
      <c r="C182" s="51">
        <v>78.7</v>
      </c>
    </row>
    <row r="183" spans="1:18" x14ac:dyDescent="0.25">
      <c r="A183" s="10" t="s">
        <v>27</v>
      </c>
      <c r="B183" s="50">
        <v>92.7</v>
      </c>
      <c r="C183" s="51">
        <v>67.3</v>
      </c>
    </row>
    <row r="184" spans="1:18" x14ac:dyDescent="0.25">
      <c r="A184" s="10" t="s">
        <v>39</v>
      </c>
      <c r="B184" s="50">
        <v>90</v>
      </c>
      <c r="C184" s="51">
        <v>55.4</v>
      </c>
    </row>
    <row r="185" spans="1:18" x14ac:dyDescent="0.25">
      <c r="A185" s="10" t="s">
        <v>49</v>
      </c>
      <c r="B185" s="50">
        <v>88.3</v>
      </c>
      <c r="C185" s="51">
        <v>64.099999999999994</v>
      </c>
    </row>
    <row r="186" spans="1:18" x14ac:dyDescent="0.25">
      <c r="A186" s="10" t="s">
        <v>48</v>
      </c>
      <c r="B186" s="50">
        <v>79.2</v>
      </c>
      <c r="C186" s="51">
        <v>62.5</v>
      </c>
    </row>
    <row r="187" spans="1:18" ht="21.75" x14ac:dyDescent="0.25">
      <c r="A187" s="10" t="s">
        <v>52</v>
      </c>
      <c r="B187" s="50">
        <v>76.5</v>
      </c>
      <c r="C187" s="50">
        <v>47.1</v>
      </c>
    </row>
    <row r="188" spans="1:18" x14ac:dyDescent="0.25">
      <c r="A188" s="52" t="s">
        <v>61</v>
      </c>
      <c r="B188" s="53">
        <v>94.3</v>
      </c>
      <c r="C188" s="53">
        <v>68.8</v>
      </c>
    </row>
    <row r="189" spans="1:18" x14ac:dyDescent="0.25">
      <c r="A189" s="70"/>
      <c r="B189" s="71"/>
      <c r="C189" s="71"/>
    </row>
    <row r="190" spans="1:18" x14ac:dyDescent="0.25">
      <c r="A190" s="70"/>
      <c r="B190" s="71"/>
      <c r="C190" s="71"/>
    </row>
    <row r="192" spans="1:18" ht="21" customHeight="1" x14ac:dyDescent="0.25">
      <c r="E192" s="114" t="s">
        <v>119</v>
      </c>
      <c r="F192" s="114"/>
      <c r="G192" s="114"/>
      <c r="H192" s="114"/>
      <c r="I192" s="114"/>
      <c r="J192" s="114"/>
      <c r="K192" s="114"/>
      <c r="L192" s="114"/>
      <c r="M192" s="114"/>
      <c r="N192" s="114"/>
      <c r="O192" s="114"/>
      <c r="P192" s="114"/>
      <c r="Q192" s="114"/>
      <c r="R192" s="114"/>
    </row>
    <row r="201" spans="1:3" x14ac:dyDescent="0.25">
      <c r="A201" s="111" t="s">
        <v>118</v>
      </c>
      <c r="B201" s="111"/>
      <c r="C201" s="111"/>
    </row>
    <row r="202" spans="1:3" ht="15.75" x14ac:dyDescent="0.25">
      <c r="A202" s="55" t="s">
        <v>62</v>
      </c>
      <c r="B202" s="56" t="s">
        <v>67</v>
      </c>
      <c r="C202" s="56" t="s">
        <v>60</v>
      </c>
    </row>
    <row r="203" spans="1:3" x14ac:dyDescent="0.25">
      <c r="A203" s="57" t="s">
        <v>63</v>
      </c>
      <c r="B203" s="51">
        <v>92.7</v>
      </c>
      <c r="C203" s="51">
        <v>34</v>
      </c>
    </row>
    <row r="204" spans="1:3" x14ac:dyDescent="0.25">
      <c r="A204" s="57" t="s">
        <v>64</v>
      </c>
      <c r="B204" s="51">
        <v>86.5</v>
      </c>
      <c r="C204" s="51">
        <v>36.700000000000003</v>
      </c>
    </row>
    <row r="205" spans="1:3" x14ac:dyDescent="0.25">
      <c r="A205" s="57" t="s">
        <v>65</v>
      </c>
      <c r="B205" s="51">
        <v>87.8</v>
      </c>
      <c r="C205" s="51">
        <v>36.4</v>
      </c>
    </row>
    <row r="206" spans="1:3" x14ac:dyDescent="0.25">
      <c r="A206" s="57" t="s">
        <v>66</v>
      </c>
      <c r="B206" s="51">
        <v>90.1</v>
      </c>
      <c r="C206" s="51">
        <v>43</v>
      </c>
    </row>
    <row r="207" spans="1:3" x14ac:dyDescent="0.25">
      <c r="A207" s="57" t="s">
        <v>104</v>
      </c>
      <c r="B207" s="51">
        <v>94.8</v>
      </c>
      <c r="C207" s="51">
        <v>53.8</v>
      </c>
    </row>
    <row r="208" spans="1:3" x14ac:dyDescent="0.25">
      <c r="A208" s="58" t="s">
        <v>99</v>
      </c>
      <c r="B208" s="51">
        <v>94.3</v>
      </c>
      <c r="C208" s="51">
        <v>68.8</v>
      </c>
    </row>
    <row r="209" spans="1:18" x14ac:dyDescent="0.25">
      <c r="A209" s="52" t="s">
        <v>61</v>
      </c>
      <c r="B209" s="53">
        <v>90.3</v>
      </c>
      <c r="C209" s="53">
        <v>42.4</v>
      </c>
    </row>
    <row r="213" spans="1:18" ht="15" customHeight="1" x14ac:dyDescent="0.25">
      <c r="E213" s="112" t="s">
        <v>120</v>
      </c>
      <c r="F213" s="112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  <c r="R213" s="112"/>
    </row>
    <row r="219" spans="1:18" x14ac:dyDescent="0.25">
      <c r="A219" s="111" t="s">
        <v>120</v>
      </c>
      <c r="B219" s="111"/>
      <c r="C219" s="111"/>
    </row>
    <row r="220" spans="1:18" ht="30" x14ac:dyDescent="0.25">
      <c r="A220" s="60"/>
      <c r="B220" s="59" t="s">
        <v>121</v>
      </c>
      <c r="C220" s="59" t="s">
        <v>88</v>
      </c>
    </row>
    <row r="221" spans="1:18" x14ac:dyDescent="0.25">
      <c r="A221" s="49" t="s">
        <v>126</v>
      </c>
      <c r="B221" s="50">
        <v>90.3</v>
      </c>
      <c r="C221" s="51">
        <v>86.9</v>
      </c>
    </row>
    <row r="231" spans="1:19" ht="15" customHeight="1" x14ac:dyDescent="0.25">
      <c r="E231" s="113" t="s">
        <v>123</v>
      </c>
      <c r="F231" s="113"/>
      <c r="G231" s="113"/>
      <c r="H231" s="113"/>
      <c r="I231" s="113"/>
      <c r="J231" s="113"/>
      <c r="K231" s="113"/>
      <c r="L231" s="113"/>
      <c r="M231" s="113"/>
      <c r="N231" s="113"/>
      <c r="O231" s="84"/>
      <c r="P231" s="84"/>
      <c r="Q231" s="84"/>
      <c r="R231" s="84"/>
      <c r="S231" s="84"/>
    </row>
    <row r="237" spans="1:19" x14ac:dyDescent="0.25">
      <c r="A237" s="111" t="s">
        <v>125</v>
      </c>
      <c r="B237" s="111"/>
      <c r="C237" s="111"/>
    </row>
    <row r="238" spans="1:19" ht="30" x14ac:dyDescent="0.25">
      <c r="A238" s="60"/>
      <c r="B238" s="59" t="s">
        <v>122</v>
      </c>
      <c r="C238" s="59" t="s">
        <v>89</v>
      </c>
    </row>
    <row r="239" spans="1:19" x14ac:dyDescent="0.25">
      <c r="A239" s="49" t="s">
        <v>124</v>
      </c>
      <c r="B239" s="50">
        <v>42.4</v>
      </c>
      <c r="C239" s="51">
        <v>39.700000000000003</v>
      </c>
    </row>
    <row r="250" spans="1:5" x14ac:dyDescent="0.25">
      <c r="A250" s="75" t="s">
        <v>84</v>
      </c>
      <c r="B250" s="105" t="s">
        <v>85</v>
      </c>
      <c r="C250" s="106"/>
      <c r="D250" s="107" t="s">
        <v>86</v>
      </c>
      <c r="E250" s="108"/>
    </row>
    <row r="251" spans="1:5" x14ac:dyDescent="0.25">
      <c r="A251" s="75"/>
      <c r="B251" s="72" t="s">
        <v>67</v>
      </c>
      <c r="C251" s="72" t="s">
        <v>60</v>
      </c>
      <c r="D251" s="72" t="s">
        <v>67</v>
      </c>
      <c r="E251" s="72" t="s">
        <v>60</v>
      </c>
    </row>
    <row r="252" spans="1:5" x14ac:dyDescent="0.25">
      <c r="A252" s="75" t="s">
        <v>80</v>
      </c>
      <c r="B252" s="72">
        <v>95.8</v>
      </c>
      <c r="C252" s="72">
        <v>30.8</v>
      </c>
      <c r="D252" s="76">
        <v>95.5</v>
      </c>
      <c r="E252" s="76">
        <v>37.6</v>
      </c>
    </row>
    <row r="253" spans="1:5" x14ac:dyDescent="0.25">
      <c r="A253" s="75" t="s">
        <v>81</v>
      </c>
      <c r="B253" s="72">
        <v>96.8</v>
      </c>
      <c r="C253" s="72">
        <v>56.5</v>
      </c>
      <c r="D253" s="76">
        <v>93.1</v>
      </c>
      <c r="E253" s="76">
        <v>12.9</v>
      </c>
    </row>
    <row r="254" spans="1:5" x14ac:dyDescent="0.25">
      <c r="A254" s="75" t="s">
        <v>81</v>
      </c>
      <c r="B254" s="72">
        <v>93.2</v>
      </c>
      <c r="C254" s="72">
        <v>34.700000000000003</v>
      </c>
      <c r="D254" s="76">
        <v>88.7</v>
      </c>
      <c r="E254" s="76">
        <v>22.6</v>
      </c>
    </row>
    <row r="255" spans="1:5" x14ac:dyDescent="0.25">
      <c r="A255" s="75" t="s">
        <v>82</v>
      </c>
      <c r="B255" s="72">
        <v>99.2</v>
      </c>
      <c r="C255" s="72">
        <v>73.2</v>
      </c>
      <c r="D255" s="83">
        <v>97</v>
      </c>
      <c r="E255" s="83">
        <v>34.700000000000003</v>
      </c>
    </row>
    <row r="256" spans="1:5" x14ac:dyDescent="0.25">
      <c r="A256" s="75" t="s">
        <v>83</v>
      </c>
      <c r="B256" s="72">
        <v>99.5</v>
      </c>
      <c r="C256" s="72">
        <v>65.400000000000006</v>
      </c>
      <c r="D256" s="83">
        <v>98.3</v>
      </c>
      <c r="E256" s="83">
        <v>58.6</v>
      </c>
    </row>
    <row r="257" spans="1:5" x14ac:dyDescent="0.25">
      <c r="A257" s="52" t="s">
        <v>87</v>
      </c>
      <c r="B257" s="53">
        <v>96.8</v>
      </c>
      <c r="C257" s="53">
        <v>51.6</v>
      </c>
      <c r="D257" s="77">
        <v>94.9</v>
      </c>
      <c r="E257" s="77">
        <v>33.200000000000003</v>
      </c>
    </row>
    <row r="258" spans="1:5" x14ac:dyDescent="0.25">
      <c r="A258" s="52"/>
      <c r="B258" s="53"/>
      <c r="C258" s="53"/>
      <c r="D258" s="74"/>
      <c r="E258" s="74"/>
    </row>
    <row r="259" spans="1:5" x14ac:dyDescent="0.25">
      <c r="A259" s="52"/>
      <c r="B259" s="53"/>
      <c r="C259" s="53"/>
      <c r="D259" s="74"/>
      <c r="E259" s="74"/>
    </row>
    <row r="260" spans="1:5" x14ac:dyDescent="0.25">
      <c r="A260" s="70"/>
      <c r="B260" s="71"/>
      <c r="C260" s="71"/>
    </row>
  </sheetData>
  <sortState ref="A169:B187">
    <sortCondition descending="1" ref="B169:B187"/>
  </sortState>
  <mergeCells count="22">
    <mergeCell ref="A1:C1"/>
    <mergeCell ref="E1:R1"/>
    <mergeCell ref="A30:C30"/>
    <mergeCell ref="E30:R30"/>
    <mergeCell ref="A58:C58"/>
    <mergeCell ref="E58:R58"/>
    <mergeCell ref="A142:C142"/>
    <mergeCell ref="E142:R142"/>
    <mergeCell ref="A201:C201"/>
    <mergeCell ref="E192:R192"/>
    <mergeCell ref="A86:C86"/>
    <mergeCell ref="E86:R86"/>
    <mergeCell ref="A114:C114"/>
    <mergeCell ref="E114:R114"/>
    <mergeCell ref="B250:C250"/>
    <mergeCell ref="D250:E250"/>
    <mergeCell ref="A167:C167"/>
    <mergeCell ref="E167:R167"/>
    <mergeCell ref="A237:C237"/>
    <mergeCell ref="A219:C219"/>
    <mergeCell ref="E213:R213"/>
    <mergeCell ref="E231:N231"/>
  </mergeCells>
  <pageMargins left="0.19685039370078741" right="0.27559055118110237" top="0.35433070866141736" bottom="0.35433070866141736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Денна</vt:lpstr>
      <vt:lpstr>Діаграми</vt:lpstr>
      <vt:lpstr>Денна!Область_печати</vt:lpstr>
      <vt:lpstr>Діаграми!Область_печати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2018-02-19T10:06:28Z</dcterms:modified>
</cp:coreProperties>
</file>