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999DCC33-5E75-4B0A-815A-FDDDEA84AF0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енна - з перескл." sheetId="1" r:id="rId1"/>
    <sheet name=" Заочна - з перескл." sheetId="2" r:id="rId2"/>
    <sheet name="Діаграми денна" sheetId="3" r:id="rId3"/>
    <sheet name="Діаграми заочна" sheetId="4" r:id="rId4"/>
  </sheets>
  <definedNames>
    <definedName name="_xlnm.Print_Area" localSheetId="1">' Заочна - з перескл.'!$A$174:$S$200</definedName>
    <definedName name="_xlnm.Print_Area" localSheetId="0">'Денна - з перескл.'!$A$223:$S$241</definedName>
    <definedName name="_xlnm.Print_Area" localSheetId="3">'Діаграми заочна'!$E$1:$R$20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0" i="2" l="1"/>
  <c r="H216" i="2"/>
  <c r="C29" i="1"/>
  <c r="H177" i="1"/>
  <c r="M177" i="1"/>
  <c r="J54" i="2" l="1"/>
  <c r="K54" i="2"/>
  <c r="H53" i="2"/>
  <c r="M53" i="2"/>
  <c r="E53" i="2" l="1"/>
  <c r="D53" i="2" s="1"/>
  <c r="R53" i="2" s="1"/>
  <c r="Q53" i="2"/>
  <c r="I180" i="1"/>
  <c r="J180" i="1"/>
  <c r="K180" i="1"/>
  <c r="M130" i="2"/>
  <c r="H130" i="2"/>
  <c r="B53" i="2" l="1"/>
  <c r="E130" i="2"/>
  <c r="D130" i="2" s="1"/>
  <c r="B130" i="2" s="1"/>
  <c r="Q130" i="2"/>
  <c r="R130" i="2"/>
  <c r="M179" i="1" l="1"/>
  <c r="H179" i="1"/>
  <c r="E179" i="1" s="1"/>
  <c r="D179" i="1" s="1"/>
  <c r="M155" i="1"/>
  <c r="R179" i="1" l="1"/>
  <c r="B179" i="1"/>
  <c r="Q179" i="1"/>
  <c r="M219" i="2"/>
  <c r="K197" i="2"/>
  <c r="H137" i="2"/>
  <c r="J138" i="2"/>
  <c r="K138" i="2"/>
  <c r="K110" i="2"/>
  <c r="F25" i="2"/>
  <c r="M137" i="2"/>
  <c r="M109" i="2"/>
  <c r="H109" i="2"/>
  <c r="K82" i="2"/>
  <c r="F82" i="2"/>
  <c r="E109" i="2" l="1"/>
  <c r="D109" i="2" s="1"/>
  <c r="B109" i="2" s="1"/>
  <c r="E137" i="2"/>
  <c r="D137" i="2" s="1"/>
  <c r="R137" i="2" s="1"/>
  <c r="Q109" i="2" l="1"/>
  <c r="R109" i="2"/>
  <c r="Q137" i="2"/>
  <c r="B137" i="2"/>
  <c r="M158" i="2"/>
  <c r="H158" i="2"/>
  <c r="E158" i="2" l="1"/>
  <c r="D158" i="2" s="1"/>
  <c r="B158" i="2" s="1"/>
  <c r="M45" i="1"/>
  <c r="M154" i="2"/>
  <c r="H154" i="2"/>
  <c r="R158" i="2" l="1"/>
  <c r="Q158" i="2"/>
  <c r="E154" i="2"/>
  <c r="D154" i="2" s="1"/>
  <c r="R154" i="2" s="1"/>
  <c r="H193" i="2"/>
  <c r="H21" i="2"/>
  <c r="B154" i="2" l="1"/>
  <c r="Q154" i="2"/>
  <c r="M102" i="2"/>
  <c r="H102" i="2"/>
  <c r="E102" i="2" s="1"/>
  <c r="D102" i="2" s="1"/>
  <c r="M17" i="2"/>
  <c r="R102" i="2" l="1"/>
  <c r="B102" i="2"/>
  <c r="Q102" i="2"/>
  <c r="I197" i="2"/>
  <c r="J197" i="2"/>
  <c r="J166" i="2"/>
  <c r="K166" i="2"/>
  <c r="C138" i="2"/>
  <c r="J82" i="2"/>
  <c r="H66" i="2"/>
  <c r="I82" i="2"/>
  <c r="H214" i="2"/>
  <c r="M214" i="2"/>
  <c r="I25" i="2"/>
  <c r="J25" i="2"/>
  <c r="K25" i="2"/>
  <c r="E214" i="2" l="1"/>
  <c r="D214" i="2" s="1"/>
  <c r="B214" i="2" s="1"/>
  <c r="M185" i="2"/>
  <c r="H185" i="2"/>
  <c r="M204" i="1"/>
  <c r="H204" i="1"/>
  <c r="E185" i="2" l="1"/>
  <c r="D185" i="2" s="1"/>
  <c r="B185" i="2" s="1"/>
  <c r="E204" i="1"/>
  <c r="D204" i="1" s="1"/>
  <c r="M157" i="2"/>
  <c r="H157" i="2"/>
  <c r="Q185" i="2" l="1"/>
  <c r="R185" i="2"/>
  <c r="B204" i="1"/>
  <c r="R204" i="1"/>
  <c r="Q204" i="1"/>
  <c r="E157" i="2"/>
  <c r="D157" i="2" s="1"/>
  <c r="R157" i="2" s="1"/>
  <c r="M196" i="2"/>
  <c r="H196" i="2"/>
  <c r="M81" i="2"/>
  <c r="H81" i="2"/>
  <c r="M24" i="2"/>
  <c r="H24" i="2"/>
  <c r="B157" i="2" l="1"/>
  <c r="Q157" i="2"/>
  <c r="E24" i="2"/>
  <c r="D24" i="2" s="1"/>
  <c r="B24" i="2" s="1"/>
  <c r="E196" i="2"/>
  <c r="D196" i="2" s="1"/>
  <c r="Q196" i="2" s="1"/>
  <c r="E81" i="2"/>
  <c r="D81" i="2" s="1"/>
  <c r="B81" i="2" s="1"/>
  <c r="M74" i="2"/>
  <c r="H74" i="2"/>
  <c r="Q24" i="2" l="1"/>
  <c r="R24" i="2"/>
  <c r="R81" i="2"/>
  <c r="B196" i="2"/>
  <c r="R196" i="2"/>
  <c r="Q81" i="2"/>
  <c r="E74" i="2"/>
  <c r="D74" i="2" s="1"/>
  <c r="B74" i="2" s="1"/>
  <c r="C220" i="2"/>
  <c r="F220" i="2"/>
  <c r="G220" i="2"/>
  <c r="I220" i="2"/>
  <c r="J220" i="2"/>
  <c r="K220" i="2"/>
  <c r="L220" i="2"/>
  <c r="N220" i="2"/>
  <c r="O220" i="2"/>
  <c r="P220" i="2"/>
  <c r="I138" i="2"/>
  <c r="P138" i="2"/>
  <c r="O138" i="2"/>
  <c r="N138" i="2"/>
  <c r="L138" i="2"/>
  <c r="G138" i="2"/>
  <c r="F138" i="2"/>
  <c r="M232" i="1"/>
  <c r="H232" i="1"/>
  <c r="M231" i="1"/>
  <c r="H231" i="1"/>
  <c r="M230" i="1"/>
  <c r="H230" i="1"/>
  <c r="M193" i="2"/>
  <c r="H219" i="2"/>
  <c r="M162" i="2"/>
  <c r="H162" i="2"/>
  <c r="M234" i="1"/>
  <c r="H234" i="1"/>
  <c r="P214" i="1"/>
  <c r="O214" i="1"/>
  <c r="N214" i="1"/>
  <c r="L214" i="1"/>
  <c r="K214" i="1"/>
  <c r="J214" i="1"/>
  <c r="I214" i="1"/>
  <c r="G214" i="1"/>
  <c r="F214" i="1"/>
  <c r="C214" i="1"/>
  <c r="M213" i="1"/>
  <c r="H213" i="1"/>
  <c r="M212" i="1"/>
  <c r="H212" i="1"/>
  <c r="M211" i="1"/>
  <c r="H211" i="1"/>
  <c r="M210" i="1"/>
  <c r="H210" i="1"/>
  <c r="M209" i="1"/>
  <c r="H209" i="1"/>
  <c r="M208" i="1"/>
  <c r="H208" i="1"/>
  <c r="M207" i="1"/>
  <c r="H207" i="1"/>
  <c r="M206" i="1"/>
  <c r="H206" i="1"/>
  <c r="M205" i="1"/>
  <c r="H205" i="1"/>
  <c r="M203" i="1"/>
  <c r="H203" i="1"/>
  <c r="M202" i="1"/>
  <c r="H202" i="1"/>
  <c r="M201" i="1"/>
  <c r="H201" i="1"/>
  <c r="M200" i="1"/>
  <c r="H200" i="1"/>
  <c r="M199" i="1"/>
  <c r="H199" i="1"/>
  <c r="M198" i="1"/>
  <c r="H198" i="1"/>
  <c r="M197" i="1"/>
  <c r="H197" i="1"/>
  <c r="M196" i="1"/>
  <c r="H196" i="1"/>
  <c r="M195" i="1"/>
  <c r="H195" i="1"/>
  <c r="M163" i="2"/>
  <c r="H163" i="2"/>
  <c r="M21" i="2"/>
  <c r="M23" i="1"/>
  <c r="H23" i="1"/>
  <c r="R74" i="2" l="1"/>
  <c r="Q74" i="2"/>
  <c r="H138" i="2"/>
  <c r="M138" i="2"/>
  <c r="E219" i="2"/>
  <c r="D219" i="2" s="1"/>
  <c r="Q219" i="2" s="1"/>
  <c r="E232" i="1"/>
  <c r="D232" i="1" s="1"/>
  <c r="E231" i="1"/>
  <c r="D231" i="1" s="1"/>
  <c r="E230" i="1"/>
  <c r="D230" i="1" s="1"/>
  <c r="E196" i="1"/>
  <c r="D196" i="1" s="1"/>
  <c r="Q196" i="1" s="1"/>
  <c r="E208" i="1"/>
  <c r="D208" i="1" s="1"/>
  <c r="R208" i="1" s="1"/>
  <c r="E209" i="1"/>
  <c r="D209" i="1" s="1"/>
  <c r="B209" i="1" s="1"/>
  <c r="E210" i="1"/>
  <c r="D210" i="1" s="1"/>
  <c r="Q210" i="1" s="1"/>
  <c r="E212" i="1"/>
  <c r="D212" i="1" s="1"/>
  <c r="R212" i="1" s="1"/>
  <c r="E213" i="1"/>
  <c r="D213" i="1" s="1"/>
  <c r="B213" i="1" s="1"/>
  <c r="E234" i="1"/>
  <c r="D234" i="1" s="1"/>
  <c r="B234" i="1" s="1"/>
  <c r="E205" i="1"/>
  <c r="D205" i="1" s="1"/>
  <c r="Q205" i="1" s="1"/>
  <c r="E193" i="2"/>
  <c r="D193" i="2" s="1"/>
  <c r="E195" i="1"/>
  <c r="D195" i="1" s="1"/>
  <c r="B195" i="1" s="1"/>
  <c r="E198" i="1"/>
  <c r="D198" i="1" s="1"/>
  <c r="R198" i="1" s="1"/>
  <c r="E199" i="1"/>
  <c r="D199" i="1" s="1"/>
  <c r="B199" i="1" s="1"/>
  <c r="E200" i="1"/>
  <c r="D200" i="1" s="1"/>
  <c r="Q200" i="1" s="1"/>
  <c r="E206" i="1"/>
  <c r="D206" i="1" s="1"/>
  <c r="B206" i="1" s="1"/>
  <c r="E162" i="2"/>
  <c r="D162" i="2" s="1"/>
  <c r="B162" i="2" s="1"/>
  <c r="H214" i="1"/>
  <c r="E202" i="1"/>
  <c r="D202" i="1" s="1"/>
  <c r="Q202" i="1" s="1"/>
  <c r="E197" i="1"/>
  <c r="D197" i="1" s="1"/>
  <c r="R197" i="1" s="1"/>
  <c r="E203" i="1"/>
  <c r="D203" i="1" s="1"/>
  <c r="R203" i="1" s="1"/>
  <c r="E211" i="1"/>
  <c r="D211" i="1" s="1"/>
  <c r="R211" i="1" s="1"/>
  <c r="E201" i="1"/>
  <c r="D201" i="1" s="1"/>
  <c r="E207" i="1"/>
  <c r="D207" i="1" s="1"/>
  <c r="M214" i="1"/>
  <c r="E163" i="2"/>
  <c r="D163" i="2" s="1"/>
  <c r="R163" i="2" s="1"/>
  <c r="E21" i="2"/>
  <c r="D21" i="2" s="1"/>
  <c r="R21" i="2" s="1"/>
  <c r="E23" i="1"/>
  <c r="D23" i="1" s="1"/>
  <c r="R23" i="1" s="1"/>
  <c r="C131" i="1"/>
  <c r="N197" i="2"/>
  <c r="I110" i="2"/>
  <c r="N54" i="2"/>
  <c r="L54" i="2"/>
  <c r="N25" i="2"/>
  <c r="M154" i="1"/>
  <c r="H154" i="1"/>
  <c r="M121" i="1"/>
  <c r="H121" i="1"/>
  <c r="M87" i="1"/>
  <c r="H87" i="1"/>
  <c r="M54" i="1"/>
  <c r="H54" i="1"/>
  <c r="M18" i="1"/>
  <c r="H18" i="1"/>
  <c r="B196" i="1" l="1"/>
  <c r="R234" i="1"/>
  <c r="R209" i="1"/>
  <c r="B212" i="1"/>
  <c r="Q212" i="1"/>
  <c r="E138" i="2"/>
  <c r="D138" i="2" s="1"/>
  <c r="R199" i="1"/>
  <c r="Q162" i="2"/>
  <c r="R162" i="2"/>
  <c r="B219" i="2"/>
  <c r="R219" i="2"/>
  <c r="Q234" i="1"/>
  <c r="Q209" i="1"/>
  <c r="R196" i="1"/>
  <c r="R232" i="1"/>
  <c r="Q232" i="1"/>
  <c r="R231" i="1"/>
  <c r="Q231" i="1"/>
  <c r="B230" i="1"/>
  <c r="Q230" i="1"/>
  <c r="R230" i="1"/>
  <c r="B232" i="1"/>
  <c r="B231" i="1"/>
  <c r="R213" i="1"/>
  <c r="R206" i="1"/>
  <c r="Q199" i="1"/>
  <c r="Q208" i="1"/>
  <c r="B210" i="1"/>
  <c r="R205" i="1"/>
  <c r="B208" i="1"/>
  <c r="Q206" i="1"/>
  <c r="Q213" i="1"/>
  <c r="Q203" i="1"/>
  <c r="R210" i="1"/>
  <c r="B205" i="1"/>
  <c r="R195" i="1"/>
  <c r="Q197" i="1"/>
  <c r="Q211" i="1"/>
  <c r="R200" i="1"/>
  <c r="B211" i="1"/>
  <c r="B198" i="1"/>
  <c r="B197" i="1"/>
  <c r="Q195" i="1"/>
  <c r="B193" i="2"/>
  <c r="R193" i="2"/>
  <c r="Q193" i="2"/>
  <c r="Q198" i="1"/>
  <c r="B200" i="1"/>
  <c r="B203" i="1"/>
  <c r="B163" i="2"/>
  <c r="Q163" i="2"/>
  <c r="R202" i="1"/>
  <c r="B202" i="1"/>
  <c r="B23" i="1"/>
  <c r="R207" i="1"/>
  <c r="B207" i="1"/>
  <c r="R201" i="1"/>
  <c r="B201" i="1"/>
  <c r="Q207" i="1"/>
  <c r="E214" i="1"/>
  <c r="Q201" i="1"/>
  <c r="B21" i="2"/>
  <c r="Q21" i="2"/>
  <c r="Q23" i="1"/>
  <c r="E18" i="1"/>
  <c r="D18" i="1" s="1"/>
  <c r="B18" i="1" s="1"/>
  <c r="E154" i="1"/>
  <c r="D154" i="1" s="1"/>
  <c r="B154" i="1" s="1"/>
  <c r="E87" i="1"/>
  <c r="D87" i="1" s="1"/>
  <c r="B87" i="1" s="1"/>
  <c r="E54" i="1"/>
  <c r="D54" i="1" s="1"/>
  <c r="Q54" i="1" s="1"/>
  <c r="E121" i="1"/>
  <c r="D121" i="1" s="1"/>
  <c r="C64" i="1"/>
  <c r="F64" i="1"/>
  <c r="G64" i="1"/>
  <c r="I64" i="1"/>
  <c r="J64" i="1"/>
  <c r="K64" i="1"/>
  <c r="L64" i="1"/>
  <c r="N64" i="1"/>
  <c r="O64" i="1"/>
  <c r="P64" i="1"/>
  <c r="K29" i="1"/>
  <c r="O29" i="1"/>
  <c r="P29" i="1"/>
  <c r="N29" i="1"/>
  <c r="L29" i="1"/>
  <c r="J29" i="1"/>
  <c r="I29" i="1"/>
  <c r="G29" i="1"/>
  <c r="F29" i="1"/>
  <c r="H27" i="1"/>
  <c r="M27" i="1"/>
  <c r="L197" i="2"/>
  <c r="P197" i="2"/>
  <c r="I166" i="2"/>
  <c r="L166" i="2"/>
  <c r="P166" i="2"/>
  <c r="C110" i="2"/>
  <c r="L110" i="2"/>
  <c r="N110" i="2"/>
  <c r="O110" i="2"/>
  <c r="P110" i="2"/>
  <c r="N131" i="1"/>
  <c r="O131" i="1"/>
  <c r="P131" i="1"/>
  <c r="G97" i="1"/>
  <c r="N97" i="1"/>
  <c r="O97" i="1"/>
  <c r="P97" i="1"/>
  <c r="M63" i="1"/>
  <c r="C82" i="2"/>
  <c r="L82" i="2"/>
  <c r="N82" i="2"/>
  <c r="O82" i="2"/>
  <c r="P82" i="2"/>
  <c r="O54" i="2"/>
  <c r="P54" i="2"/>
  <c r="C25" i="2"/>
  <c r="L25" i="2"/>
  <c r="O25" i="2"/>
  <c r="P25" i="2"/>
  <c r="M10" i="1"/>
  <c r="G82" i="2"/>
  <c r="C54" i="2"/>
  <c r="F54" i="2"/>
  <c r="G54" i="2"/>
  <c r="G25" i="2"/>
  <c r="F180" i="1"/>
  <c r="G180" i="1"/>
  <c r="L180" i="1"/>
  <c r="N180" i="1"/>
  <c r="O180" i="1"/>
  <c r="P180" i="1"/>
  <c r="G164" i="1"/>
  <c r="F164" i="1"/>
  <c r="I164" i="1"/>
  <c r="J164" i="1"/>
  <c r="K164" i="1"/>
  <c r="L164" i="1"/>
  <c r="N164" i="1"/>
  <c r="F131" i="1"/>
  <c r="G131" i="1"/>
  <c r="I131" i="1"/>
  <c r="J131" i="1"/>
  <c r="K131" i="1"/>
  <c r="L131" i="1"/>
  <c r="C97" i="1"/>
  <c r="F97" i="1"/>
  <c r="I97" i="1"/>
  <c r="J97" i="1"/>
  <c r="K97" i="1"/>
  <c r="L97" i="1"/>
  <c r="H63" i="1"/>
  <c r="M186" i="2"/>
  <c r="H186" i="2"/>
  <c r="M156" i="2"/>
  <c r="H156" i="2"/>
  <c r="M128" i="2"/>
  <c r="H128" i="2"/>
  <c r="M100" i="2"/>
  <c r="H100" i="2"/>
  <c r="M72" i="2"/>
  <c r="H72" i="2"/>
  <c r="M44" i="2"/>
  <c r="M14" i="2"/>
  <c r="H14" i="2"/>
  <c r="M149" i="1"/>
  <c r="H149" i="1"/>
  <c r="M82" i="1"/>
  <c r="H82" i="1"/>
  <c r="M49" i="1"/>
  <c r="H49" i="1"/>
  <c r="M13" i="1"/>
  <c r="M116" i="1"/>
  <c r="H116" i="1"/>
  <c r="M96" i="1"/>
  <c r="H96" i="1"/>
  <c r="M28" i="1"/>
  <c r="O197" i="2"/>
  <c r="G197" i="2"/>
  <c r="F197" i="2"/>
  <c r="C197" i="2"/>
  <c r="M195" i="2"/>
  <c r="H195" i="2"/>
  <c r="M194" i="2"/>
  <c r="H194" i="2"/>
  <c r="M192" i="2"/>
  <c r="H192" i="2"/>
  <c r="M191" i="2"/>
  <c r="H191" i="2"/>
  <c r="M190" i="2"/>
  <c r="H190" i="2"/>
  <c r="M189" i="2"/>
  <c r="H189" i="2"/>
  <c r="M188" i="2"/>
  <c r="H188" i="2"/>
  <c r="M187" i="2"/>
  <c r="H187" i="2"/>
  <c r="M184" i="2"/>
  <c r="H184" i="2"/>
  <c r="M183" i="2"/>
  <c r="H183" i="2"/>
  <c r="M182" i="2"/>
  <c r="H182" i="2"/>
  <c r="M181" i="2"/>
  <c r="H181" i="2"/>
  <c r="M218" i="2"/>
  <c r="H218" i="2"/>
  <c r="M217" i="2"/>
  <c r="H217" i="2"/>
  <c r="M216" i="2"/>
  <c r="M215" i="2"/>
  <c r="H215" i="2"/>
  <c r="O166" i="2"/>
  <c r="N166" i="2"/>
  <c r="G166" i="2"/>
  <c r="F166" i="2"/>
  <c r="C166" i="2"/>
  <c r="M165" i="2"/>
  <c r="H165" i="2"/>
  <c r="M164" i="2"/>
  <c r="H164" i="2"/>
  <c r="M161" i="2"/>
  <c r="H161" i="2"/>
  <c r="M160" i="2"/>
  <c r="H160" i="2"/>
  <c r="M159" i="2"/>
  <c r="H159" i="2"/>
  <c r="M155" i="2"/>
  <c r="H155" i="2"/>
  <c r="M153" i="2"/>
  <c r="H153" i="2"/>
  <c r="M152" i="2"/>
  <c r="H152" i="2"/>
  <c r="M151" i="2"/>
  <c r="H151" i="2"/>
  <c r="M136" i="2"/>
  <c r="H136" i="2"/>
  <c r="M135" i="2"/>
  <c r="H135" i="2"/>
  <c r="M134" i="2"/>
  <c r="H134" i="2"/>
  <c r="M133" i="2"/>
  <c r="H133" i="2"/>
  <c r="M132" i="2"/>
  <c r="H132" i="2"/>
  <c r="M131" i="2"/>
  <c r="H131" i="2"/>
  <c r="M129" i="2"/>
  <c r="H129" i="2"/>
  <c r="M127" i="2"/>
  <c r="H127" i="2"/>
  <c r="M126" i="2"/>
  <c r="H126" i="2"/>
  <c r="M125" i="2"/>
  <c r="H125" i="2"/>
  <c r="M124" i="2"/>
  <c r="H124" i="2"/>
  <c r="M123" i="2"/>
  <c r="H123" i="2"/>
  <c r="M122" i="2"/>
  <c r="H122" i="2"/>
  <c r="G110" i="2"/>
  <c r="F110" i="2"/>
  <c r="M108" i="2"/>
  <c r="H108" i="2"/>
  <c r="M107" i="2"/>
  <c r="H107" i="2"/>
  <c r="M106" i="2"/>
  <c r="H106" i="2"/>
  <c r="M105" i="2"/>
  <c r="H105" i="2"/>
  <c r="M104" i="2"/>
  <c r="H104" i="2"/>
  <c r="M103" i="2"/>
  <c r="H103" i="2"/>
  <c r="M101" i="2"/>
  <c r="H101" i="2"/>
  <c r="M99" i="2"/>
  <c r="H99" i="2"/>
  <c r="M98" i="2"/>
  <c r="H98" i="2"/>
  <c r="M97" i="2"/>
  <c r="H97" i="2"/>
  <c r="M96" i="2"/>
  <c r="H96" i="2"/>
  <c r="M95" i="2"/>
  <c r="H95" i="2"/>
  <c r="M94" i="2"/>
  <c r="H94" i="2"/>
  <c r="M80" i="2"/>
  <c r="H80" i="2"/>
  <c r="M79" i="2"/>
  <c r="H79" i="2"/>
  <c r="M78" i="2"/>
  <c r="H78" i="2"/>
  <c r="M77" i="2"/>
  <c r="H77" i="2"/>
  <c r="M76" i="2"/>
  <c r="H76" i="2"/>
  <c r="M75" i="2"/>
  <c r="H75" i="2"/>
  <c r="M73" i="2"/>
  <c r="H73" i="2"/>
  <c r="M71" i="2"/>
  <c r="H71" i="2"/>
  <c r="M70" i="2"/>
  <c r="H70" i="2"/>
  <c r="M69" i="2"/>
  <c r="H69" i="2"/>
  <c r="M68" i="2"/>
  <c r="H68" i="2"/>
  <c r="M67" i="2"/>
  <c r="H67" i="2"/>
  <c r="M66" i="2"/>
  <c r="M52" i="2"/>
  <c r="M51" i="2"/>
  <c r="M50" i="2"/>
  <c r="M49" i="2"/>
  <c r="M48" i="2"/>
  <c r="M47" i="2"/>
  <c r="M46" i="2"/>
  <c r="M45" i="2"/>
  <c r="M43" i="2"/>
  <c r="M42" i="2"/>
  <c r="M41" i="2"/>
  <c r="M40" i="2"/>
  <c r="M39" i="2"/>
  <c r="M38" i="2"/>
  <c r="H38" i="2"/>
  <c r="M23" i="2"/>
  <c r="H23" i="2"/>
  <c r="M22" i="2"/>
  <c r="H22" i="2"/>
  <c r="M20" i="2"/>
  <c r="H20" i="2"/>
  <c r="M19" i="2"/>
  <c r="H19" i="2"/>
  <c r="M18" i="2"/>
  <c r="H18" i="2"/>
  <c r="H17" i="2"/>
  <c r="M16" i="2"/>
  <c r="H16" i="2"/>
  <c r="M15" i="2"/>
  <c r="H15" i="2"/>
  <c r="M13" i="2"/>
  <c r="H13" i="2"/>
  <c r="M12" i="2"/>
  <c r="H12" i="2"/>
  <c r="M11" i="2"/>
  <c r="H11" i="2"/>
  <c r="M10" i="2"/>
  <c r="H10" i="2"/>
  <c r="M9" i="2"/>
  <c r="H9" i="2"/>
  <c r="P236" i="1"/>
  <c r="O236" i="1"/>
  <c r="N236" i="1"/>
  <c r="L236" i="1"/>
  <c r="K236" i="1"/>
  <c r="J236" i="1"/>
  <c r="I236" i="1"/>
  <c r="G236" i="1"/>
  <c r="F236" i="1"/>
  <c r="C236" i="1"/>
  <c r="M235" i="1"/>
  <c r="H235" i="1"/>
  <c r="M233" i="1"/>
  <c r="H233" i="1"/>
  <c r="C180" i="1"/>
  <c r="M178" i="1"/>
  <c r="H178" i="1"/>
  <c r="P164" i="1"/>
  <c r="O164" i="1"/>
  <c r="C164" i="1"/>
  <c r="M163" i="1"/>
  <c r="H163" i="1"/>
  <c r="M162" i="1"/>
  <c r="H162" i="1"/>
  <c r="M161" i="1"/>
  <c r="H161" i="1"/>
  <c r="M160" i="1"/>
  <c r="H160" i="1"/>
  <c r="M159" i="1"/>
  <c r="H159" i="1"/>
  <c r="M158" i="1"/>
  <c r="H158" i="1"/>
  <c r="M157" i="1"/>
  <c r="H157" i="1"/>
  <c r="M156" i="1"/>
  <c r="H156" i="1"/>
  <c r="H155" i="1"/>
  <c r="M153" i="1"/>
  <c r="H153" i="1"/>
  <c r="M152" i="1"/>
  <c r="H152" i="1"/>
  <c r="M151" i="1"/>
  <c r="H151" i="1"/>
  <c r="M150" i="1"/>
  <c r="H150" i="1"/>
  <c r="M148" i="1"/>
  <c r="H148" i="1"/>
  <c r="M147" i="1"/>
  <c r="H147" i="1"/>
  <c r="M146" i="1"/>
  <c r="H146" i="1"/>
  <c r="M145" i="1"/>
  <c r="H145" i="1"/>
  <c r="M144" i="1"/>
  <c r="H144" i="1"/>
  <c r="M143" i="1"/>
  <c r="H143" i="1"/>
  <c r="M130" i="1"/>
  <c r="H130" i="1"/>
  <c r="M129" i="1"/>
  <c r="H129" i="1"/>
  <c r="M128" i="1"/>
  <c r="H128" i="1"/>
  <c r="M127" i="1"/>
  <c r="H127" i="1"/>
  <c r="M126" i="1"/>
  <c r="H126" i="1"/>
  <c r="M125" i="1"/>
  <c r="H125" i="1"/>
  <c r="M124" i="1"/>
  <c r="H124" i="1"/>
  <c r="M123" i="1"/>
  <c r="H123" i="1"/>
  <c r="M122" i="1"/>
  <c r="H122" i="1"/>
  <c r="M120" i="1"/>
  <c r="H120" i="1"/>
  <c r="M119" i="1"/>
  <c r="H119" i="1"/>
  <c r="M118" i="1"/>
  <c r="H118" i="1"/>
  <c r="M117" i="1"/>
  <c r="H117" i="1"/>
  <c r="M115" i="1"/>
  <c r="H115" i="1"/>
  <c r="M114" i="1"/>
  <c r="H114" i="1"/>
  <c r="M113" i="1"/>
  <c r="H113" i="1"/>
  <c r="M112" i="1"/>
  <c r="H112" i="1"/>
  <c r="M111" i="1"/>
  <c r="H111" i="1"/>
  <c r="M110" i="1"/>
  <c r="H110" i="1"/>
  <c r="M95" i="1"/>
  <c r="H95" i="1"/>
  <c r="M94" i="1"/>
  <c r="H94" i="1"/>
  <c r="M93" i="1"/>
  <c r="H93" i="1"/>
  <c r="M92" i="1"/>
  <c r="H92" i="1"/>
  <c r="M91" i="1"/>
  <c r="H91" i="1"/>
  <c r="M90" i="1"/>
  <c r="H90" i="1"/>
  <c r="M89" i="1"/>
  <c r="H89" i="1"/>
  <c r="M88" i="1"/>
  <c r="H88" i="1"/>
  <c r="M86" i="1"/>
  <c r="H86" i="1"/>
  <c r="M85" i="1"/>
  <c r="H85" i="1"/>
  <c r="M84" i="1"/>
  <c r="H84" i="1"/>
  <c r="M83" i="1"/>
  <c r="H83" i="1"/>
  <c r="M81" i="1"/>
  <c r="H81" i="1"/>
  <c r="M80" i="1"/>
  <c r="H80" i="1"/>
  <c r="M79" i="1"/>
  <c r="H79" i="1"/>
  <c r="M78" i="1"/>
  <c r="H78" i="1"/>
  <c r="M77" i="1"/>
  <c r="H77" i="1"/>
  <c r="M76" i="1"/>
  <c r="H76" i="1"/>
  <c r="M62" i="1"/>
  <c r="H62" i="1"/>
  <c r="M61" i="1"/>
  <c r="H61" i="1"/>
  <c r="M60" i="1"/>
  <c r="H60" i="1"/>
  <c r="M59" i="1"/>
  <c r="H59" i="1"/>
  <c r="M58" i="1"/>
  <c r="H58" i="1"/>
  <c r="M57" i="1"/>
  <c r="H57" i="1"/>
  <c r="M56" i="1"/>
  <c r="H56" i="1"/>
  <c r="M55" i="1"/>
  <c r="H55" i="1"/>
  <c r="M53" i="1"/>
  <c r="H53" i="1"/>
  <c r="M52" i="1"/>
  <c r="H52" i="1"/>
  <c r="M51" i="1"/>
  <c r="H51" i="1"/>
  <c r="M50" i="1"/>
  <c r="H50" i="1"/>
  <c r="M48" i="1"/>
  <c r="H48" i="1"/>
  <c r="M47" i="1"/>
  <c r="H47" i="1"/>
  <c r="M46" i="1"/>
  <c r="H46" i="1"/>
  <c r="H45" i="1"/>
  <c r="M44" i="1"/>
  <c r="H44" i="1"/>
  <c r="M43" i="1"/>
  <c r="H43" i="1"/>
  <c r="M26" i="1"/>
  <c r="M25" i="1"/>
  <c r="M24" i="1"/>
  <c r="M22" i="1"/>
  <c r="M21" i="1"/>
  <c r="M20" i="1"/>
  <c r="M19" i="1"/>
  <c r="M17" i="1"/>
  <c r="M16" i="1"/>
  <c r="M15" i="1"/>
  <c r="M14" i="1"/>
  <c r="M12" i="1"/>
  <c r="M11" i="1"/>
  <c r="M9" i="1"/>
  <c r="M8" i="1"/>
  <c r="H8" i="1"/>
  <c r="E139" i="2" l="1"/>
  <c r="B138" i="2"/>
  <c r="D139" i="2" s="1"/>
  <c r="R138" i="2"/>
  <c r="Q138" i="2"/>
  <c r="F139" i="2"/>
  <c r="H139" i="2"/>
  <c r="J139" i="2"/>
  <c r="L139" i="2"/>
  <c r="N139" i="2"/>
  <c r="P139" i="2"/>
  <c r="G139" i="2"/>
  <c r="I139" i="2"/>
  <c r="K139" i="2"/>
  <c r="M139" i="2"/>
  <c r="O139" i="2"/>
  <c r="Q154" i="1"/>
  <c r="D214" i="1"/>
  <c r="E215" i="1" s="1"/>
  <c r="E96" i="1"/>
  <c r="D96" i="1" s="1"/>
  <c r="R96" i="1" s="1"/>
  <c r="R18" i="1"/>
  <c r="Q18" i="1"/>
  <c r="R154" i="1"/>
  <c r="R87" i="1"/>
  <c r="Q87" i="1"/>
  <c r="B121" i="1"/>
  <c r="R121" i="1"/>
  <c r="B54" i="1"/>
  <c r="R54" i="1"/>
  <c r="Q121" i="1"/>
  <c r="E27" i="1"/>
  <c r="D27" i="1" s="1"/>
  <c r="Q27" i="1" s="1"/>
  <c r="H40" i="2"/>
  <c r="E40" i="2" s="1"/>
  <c r="D40" i="2" s="1"/>
  <c r="B40" i="2" s="1"/>
  <c r="H39" i="2"/>
  <c r="E39" i="2" s="1"/>
  <c r="D39" i="2" s="1"/>
  <c r="B39" i="2" s="1"/>
  <c r="M97" i="1"/>
  <c r="M64" i="1"/>
  <c r="H197" i="2"/>
  <c r="M197" i="2"/>
  <c r="M54" i="2"/>
  <c r="H110" i="2"/>
  <c r="M110" i="2"/>
  <c r="H166" i="2"/>
  <c r="M166" i="2"/>
  <c r="M82" i="2"/>
  <c r="H82" i="2"/>
  <c r="M220" i="2"/>
  <c r="H220" i="2"/>
  <c r="M25" i="2"/>
  <c r="H25" i="2"/>
  <c r="M180" i="1"/>
  <c r="H180" i="1"/>
  <c r="M164" i="1"/>
  <c r="H164" i="1"/>
  <c r="H9" i="1"/>
  <c r="E9" i="1" s="1"/>
  <c r="D9" i="1" s="1"/>
  <c r="B9" i="1" s="1"/>
  <c r="H131" i="1"/>
  <c r="M29" i="1"/>
  <c r="H29" i="1"/>
  <c r="H64" i="1"/>
  <c r="H97" i="1"/>
  <c r="E128" i="2"/>
  <c r="D128" i="2" s="1"/>
  <c r="R128" i="2" s="1"/>
  <c r="E156" i="2"/>
  <c r="D156" i="2" s="1"/>
  <c r="B156" i="2" s="1"/>
  <c r="E186" i="2"/>
  <c r="D186" i="2" s="1"/>
  <c r="R186" i="2" s="1"/>
  <c r="E63" i="1"/>
  <c r="D63" i="1" s="1"/>
  <c r="R63" i="1" s="1"/>
  <c r="E194" i="2"/>
  <c r="D194" i="2" s="1"/>
  <c r="B194" i="2" s="1"/>
  <c r="E100" i="2"/>
  <c r="D100" i="2" s="1"/>
  <c r="B100" i="2" s="1"/>
  <c r="E190" i="2"/>
  <c r="D190" i="2" s="1"/>
  <c r="R190" i="2" s="1"/>
  <c r="E191" i="2"/>
  <c r="D191" i="2" s="1"/>
  <c r="B191" i="2" s="1"/>
  <c r="E192" i="2"/>
  <c r="D192" i="2" s="1"/>
  <c r="B192" i="2" s="1"/>
  <c r="E72" i="2"/>
  <c r="D72" i="2" s="1"/>
  <c r="B72" i="2" s="1"/>
  <c r="E14" i="2"/>
  <c r="D14" i="2" s="1"/>
  <c r="E148" i="1"/>
  <c r="D148" i="1" s="1"/>
  <c r="Q148" i="1" s="1"/>
  <c r="E149" i="1"/>
  <c r="D149" i="1" s="1"/>
  <c r="E89" i="1"/>
  <c r="D89" i="1" s="1"/>
  <c r="R89" i="1" s="1"/>
  <c r="E82" i="1"/>
  <c r="D82" i="1" s="1"/>
  <c r="E122" i="1"/>
  <c r="D122" i="1" s="1"/>
  <c r="R122" i="1" s="1"/>
  <c r="E49" i="1"/>
  <c r="D49" i="1" s="1"/>
  <c r="B49" i="1" s="1"/>
  <c r="E145" i="1"/>
  <c r="D145" i="1" s="1"/>
  <c r="R145" i="1" s="1"/>
  <c r="E112" i="1"/>
  <c r="D112" i="1" s="1"/>
  <c r="R112" i="1" s="1"/>
  <c r="E177" i="1"/>
  <c r="D177" i="1" s="1"/>
  <c r="B177" i="1" s="1"/>
  <c r="E51" i="1"/>
  <c r="D51" i="1" s="1"/>
  <c r="B51" i="1" s="1"/>
  <c r="E158" i="1"/>
  <c r="D158" i="1" s="1"/>
  <c r="Q158" i="1" s="1"/>
  <c r="E160" i="1"/>
  <c r="D160" i="1" s="1"/>
  <c r="R160" i="1" s="1"/>
  <c r="E162" i="1"/>
  <c r="D162" i="1" s="1"/>
  <c r="B162" i="1" s="1"/>
  <c r="E116" i="1"/>
  <c r="D116" i="1" s="1"/>
  <c r="B116" i="1" s="1"/>
  <c r="E90" i="1"/>
  <c r="D90" i="1" s="1"/>
  <c r="Q90" i="1" s="1"/>
  <c r="E91" i="1"/>
  <c r="D91" i="1" s="1"/>
  <c r="R91" i="1" s="1"/>
  <c r="E95" i="1"/>
  <c r="D95" i="1" s="1"/>
  <c r="R95" i="1" s="1"/>
  <c r="E123" i="1"/>
  <c r="D123" i="1" s="1"/>
  <c r="R123" i="1" s="1"/>
  <c r="E126" i="1"/>
  <c r="D126" i="1" s="1"/>
  <c r="Q126" i="1" s="1"/>
  <c r="E128" i="1"/>
  <c r="D128" i="1" s="1"/>
  <c r="Q128" i="1" s="1"/>
  <c r="E130" i="1"/>
  <c r="D130" i="1" s="1"/>
  <c r="B130" i="1" s="1"/>
  <c r="E233" i="1"/>
  <c r="D233" i="1" s="1"/>
  <c r="B233" i="1" s="1"/>
  <c r="L237" i="1"/>
  <c r="E45" i="1"/>
  <c r="D45" i="1" s="1"/>
  <c r="B45" i="1" s="1"/>
  <c r="E113" i="1"/>
  <c r="D113" i="1" s="1"/>
  <c r="R113" i="1" s="1"/>
  <c r="E79" i="1"/>
  <c r="D79" i="1" s="1"/>
  <c r="R79" i="1" s="1"/>
  <c r="E93" i="1"/>
  <c r="D93" i="1" s="1"/>
  <c r="R93" i="1" s="1"/>
  <c r="E60" i="1"/>
  <c r="D60" i="1" s="1"/>
  <c r="R60" i="1" s="1"/>
  <c r="E183" i="2"/>
  <c r="D183" i="2" s="1"/>
  <c r="B183" i="2" s="1"/>
  <c r="E182" i="2"/>
  <c r="D182" i="2" s="1"/>
  <c r="B182" i="2" s="1"/>
  <c r="E184" i="2"/>
  <c r="D184" i="2" s="1"/>
  <c r="B184" i="2" s="1"/>
  <c r="E189" i="2"/>
  <c r="D189" i="2" s="1"/>
  <c r="R189" i="2" s="1"/>
  <c r="E195" i="2"/>
  <c r="D195" i="2" s="1"/>
  <c r="B195" i="2" s="1"/>
  <c r="E124" i="1"/>
  <c r="D124" i="1" s="1"/>
  <c r="B124" i="1" s="1"/>
  <c r="E111" i="1"/>
  <c r="D111" i="1" s="1"/>
  <c r="R111" i="1" s="1"/>
  <c r="E187" i="2"/>
  <c r="D187" i="2" s="1"/>
  <c r="B187" i="2" s="1"/>
  <c r="E188" i="2"/>
  <c r="D188" i="2" s="1"/>
  <c r="R188" i="2" s="1"/>
  <c r="E181" i="2"/>
  <c r="E77" i="2"/>
  <c r="D77" i="2" s="1"/>
  <c r="R77" i="2" s="1"/>
  <c r="E215" i="2"/>
  <c r="D215" i="2" s="1"/>
  <c r="Q215" i="2" s="1"/>
  <c r="E217" i="2"/>
  <c r="D217" i="2" s="1"/>
  <c r="B217" i="2" s="1"/>
  <c r="E159" i="2"/>
  <c r="D159" i="2" s="1"/>
  <c r="B159" i="2" s="1"/>
  <c r="E161" i="2"/>
  <c r="D161" i="2" s="1"/>
  <c r="Q161" i="2" s="1"/>
  <c r="E68" i="2"/>
  <c r="D68" i="2" s="1"/>
  <c r="B68" i="2" s="1"/>
  <c r="E71" i="2"/>
  <c r="D71" i="2" s="1"/>
  <c r="R71" i="2" s="1"/>
  <c r="E73" i="2"/>
  <c r="D73" i="2" s="1"/>
  <c r="Q73" i="2" s="1"/>
  <c r="E13" i="2"/>
  <c r="D13" i="2" s="1"/>
  <c r="Q13" i="2" s="1"/>
  <c r="E19" i="2"/>
  <c r="D19" i="2" s="1"/>
  <c r="B19" i="2" s="1"/>
  <c r="E20" i="2"/>
  <c r="D20" i="2" s="1"/>
  <c r="B20" i="2" s="1"/>
  <c r="E104" i="2"/>
  <c r="D104" i="2" s="1"/>
  <c r="E122" i="2"/>
  <c r="E124" i="2"/>
  <c r="D124" i="2" s="1"/>
  <c r="Q124" i="2" s="1"/>
  <c r="E95" i="2"/>
  <c r="D95" i="2" s="1"/>
  <c r="R95" i="2" s="1"/>
  <c r="E96" i="2"/>
  <c r="D96" i="2" s="1"/>
  <c r="R96" i="2" s="1"/>
  <c r="E97" i="2"/>
  <c r="D97" i="2" s="1"/>
  <c r="B97" i="2" s="1"/>
  <c r="E99" i="2"/>
  <c r="D99" i="2" s="1"/>
  <c r="R99" i="2" s="1"/>
  <c r="E101" i="2"/>
  <c r="D101" i="2" s="1"/>
  <c r="B101" i="2" s="1"/>
  <c r="E103" i="2"/>
  <c r="D103" i="2" s="1"/>
  <c r="R103" i="2" s="1"/>
  <c r="E133" i="2"/>
  <c r="D133" i="2" s="1"/>
  <c r="Q133" i="2" s="1"/>
  <c r="E66" i="2"/>
  <c r="D66" i="2" s="1"/>
  <c r="E78" i="2"/>
  <c r="D78" i="2" s="1"/>
  <c r="R78" i="2" s="1"/>
  <c r="E79" i="2"/>
  <c r="D79" i="2" s="1"/>
  <c r="Q79" i="2" s="1"/>
  <c r="E106" i="2"/>
  <c r="D106" i="2" s="1"/>
  <c r="Q106" i="2" s="1"/>
  <c r="E107" i="2"/>
  <c r="D107" i="2" s="1"/>
  <c r="R107" i="2" s="1"/>
  <c r="E108" i="2"/>
  <c r="D108" i="2" s="1"/>
  <c r="R108" i="2" s="1"/>
  <c r="E16" i="2"/>
  <c r="D16" i="2" s="1"/>
  <c r="B16" i="2" s="1"/>
  <c r="E105" i="2"/>
  <c r="D105" i="2" s="1"/>
  <c r="B105" i="2" s="1"/>
  <c r="E127" i="2"/>
  <c r="D127" i="2" s="1"/>
  <c r="B127" i="2" s="1"/>
  <c r="E134" i="2"/>
  <c r="D134" i="2" s="1"/>
  <c r="Q134" i="2" s="1"/>
  <c r="E152" i="2"/>
  <c r="D152" i="2" s="1"/>
  <c r="B152" i="2" s="1"/>
  <c r="E160" i="2"/>
  <c r="D160" i="2" s="1"/>
  <c r="Q160" i="2" s="1"/>
  <c r="E9" i="2"/>
  <c r="D9" i="2" s="1"/>
  <c r="Q9" i="2" s="1"/>
  <c r="E75" i="2"/>
  <c r="D75" i="2" s="1"/>
  <c r="R75" i="2" s="1"/>
  <c r="E76" i="2"/>
  <c r="D76" i="2" s="1"/>
  <c r="Q76" i="2" s="1"/>
  <c r="E80" i="2"/>
  <c r="D80" i="2" s="1"/>
  <c r="R80" i="2" s="1"/>
  <c r="E98" i="2"/>
  <c r="D98" i="2" s="1"/>
  <c r="R98" i="2" s="1"/>
  <c r="E153" i="2"/>
  <c r="D153" i="2" s="1"/>
  <c r="Q153" i="2" s="1"/>
  <c r="E10" i="2"/>
  <c r="D10" i="2" s="1"/>
  <c r="Q10" i="2" s="1"/>
  <c r="E11" i="2"/>
  <c r="D11" i="2" s="1"/>
  <c r="E12" i="2"/>
  <c r="D12" i="2" s="1"/>
  <c r="Q12" i="2" s="1"/>
  <c r="E15" i="2"/>
  <c r="D15" i="2" s="1"/>
  <c r="E17" i="2"/>
  <c r="D17" i="2" s="1"/>
  <c r="E18" i="2"/>
  <c r="D18" i="2" s="1"/>
  <c r="Q18" i="2" s="1"/>
  <c r="E22" i="2"/>
  <c r="D22" i="2" s="1"/>
  <c r="Q22" i="2" s="1"/>
  <c r="E23" i="2"/>
  <c r="D23" i="2" s="1"/>
  <c r="E38" i="2"/>
  <c r="E67" i="2"/>
  <c r="D67" i="2" s="1"/>
  <c r="Q67" i="2" s="1"/>
  <c r="E69" i="2"/>
  <c r="D69" i="2" s="1"/>
  <c r="E70" i="2"/>
  <c r="D70" i="2" s="1"/>
  <c r="E94" i="2"/>
  <c r="D94" i="2" s="1"/>
  <c r="Q94" i="2" s="1"/>
  <c r="E123" i="2"/>
  <c r="D123" i="2" s="1"/>
  <c r="E125" i="2"/>
  <c r="D125" i="2" s="1"/>
  <c r="Q125" i="2" s="1"/>
  <c r="E126" i="2"/>
  <c r="D126" i="2" s="1"/>
  <c r="E129" i="2"/>
  <c r="D129" i="2" s="1"/>
  <c r="E131" i="2"/>
  <c r="D131" i="2" s="1"/>
  <c r="Q131" i="2" s="1"/>
  <c r="E132" i="2"/>
  <c r="D132" i="2" s="1"/>
  <c r="E135" i="2"/>
  <c r="D135" i="2" s="1"/>
  <c r="Q135" i="2" s="1"/>
  <c r="E136" i="2"/>
  <c r="D136" i="2" s="1"/>
  <c r="Q136" i="2" s="1"/>
  <c r="E151" i="2"/>
  <c r="E155" i="2"/>
  <c r="D155" i="2" s="1"/>
  <c r="E164" i="2"/>
  <c r="D164" i="2" s="1"/>
  <c r="Q164" i="2" s="1"/>
  <c r="E165" i="2"/>
  <c r="D165" i="2" s="1"/>
  <c r="E216" i="2"/>
  <c r="D216" i="2" s="1"/>
  <c r="Q216" i="2" s="1"/>
  <c r="E218" i="2"/>
  <c r="D218" i="2" s="1"/>
  <c r="E47" i="1"/>
  <c r="D47" i="1" s="1"/>
  <c r="B47" i="1" s="1"/>
  <c r="H236" i="1"/>
  <c r="E151" i="1"/>
  <c r="D151" i="1" s="1"/>
  <c r="R151" i="1" s="1"/>
  <c r="E153" i="1"/>
  <c r="D153" i="1" s="1"/>
  <c r="Q153" i="1" s="1"/>
  <c r="E156" i="1"/>
  <c r="D156" i="1" s="1"/>
  <c r="Q156" i="1" s="1"/>
  <c r="E114" i="1"/>
  <c r="D114" i="1" s="1"/>
  <c r="B114" i="1" s="1"/>
  <c r="E117" i="1"/>
  <c r="D117" i="1" s="1"/>
  <c r="R117" i="1" s="1"/>
  <c r="E119" i="1"/>
  <c r="D119" i="1" s="1"/>
  <c r="R119" i="1" s="1"/>
  <c r="E120" i="1"/>
  <c r="D120" i="1" s="1"/>
  <c r="R120" i="1" s="1"/>
  <c r="E84" i="1"/>
  <c r="D84" i="1" s="1"/>
  <c r="R84" i="1" s="1"/>
  <c r="E86" i="1"/>
  <c r="D86" i="1" s="1"/>
  <c r="R86" i="1" s="1"/>
  <c r="E88" i="1"/>
  <c r="D88" i="1" s="1"/>
  <c r="R88" i="1" s="1"/>
  <c r="E53" i="1"/>
  <c r="D53" i="1" s="1"/>
  <c r="Q53" i="1" s="1"/>
  <c r="E56" i="1"/>
  <c r="D56" i="1" s="1"/>
  <c r="B56" i="1" s="1"/>
  <c r="E43" i="1"/>
  <c r="D43" i="1" s="1"/>
  <c r="Q43" i="1" s="1"/>
  <c r="E48" i="1"/>
  <c r="D48" i="1" s="1"/>
  <c r="Q48" i="1" s="1"/>
  <c r="E58" i="1"/>
  <c r="D58" i="1" s="1"/>
  <c r="Q58" i="1" s="1"/>
  <c r="E62" i="1"/>
  <c r="D62" i="1" s="1"/>
  <c r="Q62" i="1" s="1"/>
  <c r="E77" i="1"/>
  <c r="D77" i="1" s="1"/>
  <c r="Q77" i="1" s="1"/>
  <c r="E80" i="1"/>
  <c r="D80" i="1" s="1"/>
  <c r="R80" i="1" s="1"/>
  <c r="E81" i="1"/>
  <c r="D81" i="1" s="1"/>
  <c r="Q81" i="1" s="1"/>
  <c r="E83" i="1"/>
  <c r="D83" i="1" s="1"/>
  <c r="R83" i="1" s="1"/>
  <c r="E85" i="1"/>
  <c r="D85" i="1" s="1"/>
  <c r="R85" i="1" s="1"/>
  <c r="E92" i="1"/>
  <c r="D92" i="1" s="1"/>
  <c r="R92" i="1" s="1"/>
  <c r="E94" i="1"/>
  <c r="D94" i="1" s="1"/>
  <c r="R94" i="1" s="1"/>
  <c r="E115" i="1"/>
  <c r="D115" i="1" s="1"/>
  <c r="R115" i="1" s="1"/>
  <c r="E118" i="1"/>
  <c r="D118" i="1" s="1"/>
  <c r="R118" i="1" s="1"/>
  <c r="E143" i="1"/>
  <c r="D143" i="1" s="1"/>
  <c r="E110" i="1"/>
  <c r="D110" i="1" s="1"/>
  <c r="E8" i="1"/>
  <c r="E44" i="1"/>
  <c r="D44" i="1" s="1"/>
  <c r="E46" i="1"/>
  <c r="D46" i="1" s="1"/>
  <c r="E50" i="1"/>
  <c r="D50" i="1" s="1"/>
  <c r="Q50" i="1" s="1"/>
  <c r="E52" i="1"/>
  <c r="D52" i="1" s="1"/>
  <c r="E55" i="1"/>
  <c r="D55" i="1" s="1"/>
  <c r="B55" i="1" s="1"/>
  <c r="E57" i="1"/>
  <c r="D57" i="1" s="1"/>
  <c r="E59" i="1"/>
  <c r="D59" i="1" s="1"/>
  <c r="Q59" i="1" s="1"/>
  <c r="E61" i="1"/>
  <c r="D61" i="1" s="1"/>
  <c r="E76" i="1"/>
  <c r="E78" i="1"/>
  <c r="D78" i="1" s="1"/>
  <c r="Q78" i="1" s="1"/>
  <c r="E125" i="1"/>
  <c r="D125" i="1" s="1"/>
  <c r="E127" i="1"/>
  <c r="D127" i="1" s="1"/>
  <c r="Q127" i="1" s="1"/>
  <c r="E129" i="1"/>
  <c r="D129" i="1" s="1"/>
  <c r="Q129" i="1" s="1"/>
  <c r="M131" i="1"/>
  <c r="E144" i="1"/>
  <c r="D144" i="1" s="1"/>
  <c r="Q144" i="1" s="1"/>
  <c r="E146" i="1"/>
  <c r="D146" i="1" s="1"/>
  <c r="Q146" i="1" s="1"/>
  <c r="E147" i="1"/>
  <c r="D147" i="1" s="1"/>
  <c r="E150" i="1"/>
  <c r="D150" i="1" s="1"/>
  <c r="Q150" i="1" s="1"/>
  <c r="E152" i="1"/>
  <c r="D152" i="1" s="1"/>
  <c r="Q152" i="1" s="1"/>
  <c r="E155" i="1"/>
  <c r="D155" i="1" s="1"/>
  <c r="Q155" i="1" s="1"/>
  <c r="E157" i="1"/>
  <c r="D157" i="1" s="1"/>
  <c r="E159" i="1"/>
  <c r="D159" i="1" s="1"/>
  <c r="Q159" i="1" s="1"/>
  <c r="E161" i="1"/>
  <c r="D161" i="1" s="1"/>
  <c r="Q161" i="1" s="1"/>
  <c r="E163" i="1"/>
  <c r="D163" i="1" s="1"/>
  <c r="Q163" i="1" s="1"/>
  <c r="E178" i="1"/>
  <c r="D178" i="1" s="1"/>
  <c r="Q178" i="1" s="1"/>
  <c r="E235" i="1"/>
  <c r="D235" i="1" s="1"/>
  <c r="Q235" i="1" s="1"/>
  <c r="M236" i="1"/>
  <c r="Q17" i="2" l="1"/>
  <c r="B17" i="2"/>
  <c r="B96" i="1"/>
  <c r="Q123" i="2"/>
  <c r="B123" i="2"/>
  <c r="O215" i="1"/>
  <c r="K215" i="1"/>
  <c r="I215" i="1"/>
  <c r="G215" i="1"/>
  <c r="B214" i="1"/>
  <c r="D215" i="1" s="1"/>
  <c r="F215" i="1"/>
  <c r="J215" i="1"/>
  <c r="N215" i="1"/>
  <c r="Q214" i="1"/>
  <c r="H215" i="1"/>
  <c r="L215" i="1"/>
  <c r="P215" i="1"/>
  <c r="R214" i="1"/>
  <c r="M215" i="1"/>
  <c r="Q96" i="1"/>
  <c r="B27" i="1"/>
  <c r="R27" i="1"/>
  <c r="R158" i="1"/>
  <c r="Q63" i="1"/>
  <c r="H41" i="2"/>
  <c r="E41" i="2" s="1"/>
  <c r="D41" i="2" s="1"/>
  <c r="R41" i="2" s="1"/>
  <c r="B145" i="1"/>
  <c r="B93" i="1"/>
  <c r="R116" i="1"/>
  <c r="B63" i="1"/>
  <c r="R104" i="2"/>
  <c r="Q104" i="2"/>
  <c r="E164" i="1"/>
  <c r="D164" i="1" s="1"/>
  <c r="E197" i="2"/>
  <c r="D197" i="2" s="1"/>
  <c r="E82" i="2"/>
  <c r="D82" i="2" s="1"/>
  <c r="Q82" i="2" s="1"/>
  <c r="E97" i="1"/>
  <c r="D97" i="1" s="1"/>
  <c r="E29" i="1"/>
  <c r="D29" i="1" s="1"/>
  <c r="E64" i="1"/>
  <c r="D64" i="1" s="1"/>
  <c r="E180" i="1"/>
  <c r="D180" i="1" s="1"/>
  <c r="E220" i="2"/>
  <c r="D220" i="2" s="1"/>
  <c r="L221" i="2" s="1"/>
  <c r="E166" i="2"/>
  <c r="D166" i="2" s="1"/>
  <c r="Q128" i="2"/>
  <c r="B128" i="2"/>
  <c r="E110" i="2"/>
  <c r="D110" i="2" s="1"/>
  <c r="E25" i="2"/>
  <c r="D25" i="2" s="1"/>
  <c r="L26" i="2" s="1"/>
  <c r="R183" i="2"/>
  <c r="B186" i="2"/>
  <c r="D122" i="2"/>
  <c r="Q122" i="2" s="1"/>
  <c r="B88" i="1"/>
  <c r="R162" i="1"/>
  <c r="Q162" i="1"/>
  <c r="B148" i="1"/>
  <c r="Q145" i="1"/>
  <c r="Q160" i="1"/>
  <c r="R177" i="1"/>
  <c r="R90" i="1"/>
  <c r="Q177" i="1"/>
  <c r="Q60" i="1"/>
  <c r="R9" i="1"/>
  <c r="Q186" i="2"/>
  <c r="R156" i="2"/>
  <c r="Q156" i="2"/>
  <c r="R192" i="2"/>
  <c r="Q233" i="1"/>
  <c r="Q45" i="1"/>
  <c r="R56" i="1"/>
  <c r="R114" i="1"/>
  <c r="Q112" i="1"/>
  <c r="R148" i="1"/>
  <c r="Q123" i="1"/>
  <c r="B160" i="1"/>
  <c r="Q9" i="1"/>
  <c r="Q89" i="1"/>
  <c r="R194" i="2"/>
  <c r="B190" i="2"/>
  <c r="R191" i="2"/>
  <c r="Q190" i="2"/>
  <c r="Q194" i="2"/>
  <c r="Q191" i="2"/>
  <c r="Q183" i="2"/>
  <c r="R100" i="2"/>
  <c r="Q192" i="2"/>
  <c r="Q189" i="2"/>
  <c r="B189" i="2"/>
  <c r="R195" i="2"/>
  <c r="Q100" i="2"/>
  <c r="R72" i="2"/>
  <c r="Q72" i="2"/>
  <c r="B14" i="2"/>
  <c r="R14" i="2"/>
  <c r="Q14" i="2"/>
  <c r="B122" i="1"/>
  <c r="B123" i="1"/>
  <c r="B85" i="1"/>
  <c r="Q79" i="1"/>
  <c r="Q51" i="1"/>
  <c r="B112" i="1"/>
  <c r="B79" i="1"/>
  <c r="R51" i="1"/>
  <c r="B95" i="1"/>
  <c r="Q88" i="1"/>
  <c r="B90" i="1"/>
  <c r="Q122" i="1"/>
  <c r="Q93" i="1"/>
  <c r="B89" i="1"/>
  <c r="B111" i="1"/>
  <c r="B149" i="1"/>
  <c r="R149" i="1"/>
  <c r="Q149" i="1"/>
  <c r="R126" i="1"/>
  <c r="Q130" i="1"/>
  <c r="B113" i="1"/>
  <c r="B120" i="1"/>
  <c r="Q91" i="1"/>
  <c r="R233" i="1"/>
  <c r="B156" i="1"/>
  <c r="B92" i="1"/>
  <c r="B91" i="1"/>
  <c r="B82" i="1"/>
  <c r="R82" i="1"/>
  <c r="Q82" i="1"/>
  <c r="Q120" i="1"/>
  <c r="R130" i="1"/>
  <c r="R45" i="1"/>
  <c r="R124" i="1"/>
  <c r="R49" i="1"/>
  <c r="Q49" i="1"/>
  <c r="B158" i="1"/>
  <c r="B126" i="1"/>
  <c r="B128" i="1"/>
  <c r="B119" i="1"/>
  <c r="B117" i="1"/>
  <c r="Q113" i="1"/>
  <c r="Q47" i="1"/>
  <c r="B151" i="1"/>
  <c r="R128" i="1"/>
  <c r="R53" i="1"/>
  <c r="B60" i="1"/>
  <c r="R47" i="1"/>
  <c r="Q151" i="1"/>
  <c r="Q116" i="1"/>
  <c r="R156" i="1"/>
  <c r="B53" i="1"/>
  <c r="Q124" i="1"/>
  <c r="Q95" i="1"/>
  <c r="B86" i="1"/>
  <c r="B153" i="1"/>
  <c r="R184" i="2"/>
  <c r="R187" i="2"/>
  <c r="Q187" i="2"/>
  <c r="R182" i="2"/>
  <c r="Q184" i="2"/>
  <c r="Q182" i="2"/>
  <c r="Q195" i="2"/>
  <c r="R58" i="1"/>
  <c r="Q117" i="1"/>
  <c r="Q111" i="1"/>
  <c r="Q115" i="1"/>
  <c r="B115" i="1"/>
  <c r="B188" i="2"/>
  <c r="Q188" i="2"/>
  <c r="D181" i="2"/>
  <c r="Q84" i="1"/>
  <c r="B84" i="1"/>
  <c r="B77" i="2"/>
  <c r="Q127" i="2"/>
  <c r="B107" i="2"/>
  <c r="R215" i="2"/>
  <c r="Q78" i="2"/>
  <c r="B133" i="2"/>
  <c r="B124" i="2"/>
  <c r="R101" i="2"/>
  <c r="B215" i="2"/>
  <c r="Q95" i="2"/>
  <c r="Q101" i="2"/>
  <c r="R97" i="2"/>
  <c r="B73" i="2"/>
  <c r="R217" i="2"/>
  <c r="R68" i="2"/>
  <c r="Q217" i="2"/>
  <c r="R152" i="2"/>
  <c r="R159" i="2"/>
  <c r="R127" i="2"/>
  <c r="B95" i="2"/>
  <c r="R133" i="2"/>
  <c r="Q97" i="2"/>
  <c r="R79" i="2"/>
  <c r="R73" i="2"/>
  <c r="Q96" i="2"/>
  <c r="Q68" i="2"/>
  <c r="Q77" i="2"/>
  <c r="B161" i="2"/>
  <c r="B153" i="2"/>
  <c r="Q152" i="2"/>
  <c r="R39" i="2"/>
  <c r="B99" i="2"/>
  <c r="Q159" i="2"/>
  <c r="Q99" i="2"/>
  <c r="B71" i="2"/>
  <c r="B13" i="2"/>
  <c r="R134" i="2"/>
  <c r="B96" i="2"/>
  <c r="B108" i="2"/>
  <c r="Q98" i="2"/>
  <c r="Q71" i="2"/>
  <c r="Q19" i="2"/>
  <c r="R19" i="2"/>
  <c r="B104" i="2"/>
  <c r="R106" i="2"/>
  <c r="R76" i="2"/>
  <c r="Q103" i="2"/>
  <c r="R105" i="2"/>
  <c r="R40" i="2"/>
  <c r="R13" i="2"/>
  <c r="R16" i="2"/>
  <c r="R161" i="2"/>
  <c r="R20" i="2"/>
  <c r="Q105" i="2"/>
  <c r="Q80" i="2"/>
  <c r="R124" i="2"/>
  <c r="B106" i="2"/>
  <c r="B79" i="2"/>
  <c r="Q108" i="2"/>
  <c r="B103" i="2"/>
  <c r="Q40" i="2"/>
  <c r="Q20" i="2"/>
  <c r="B160" i="2"/>
  <c r="Q16" i="2"/>
  <c r="B80" i="2"/>
  <c r="Q75" i="2"/>
  <c r="R153" i="2"/>
  <c r="B134" i="2"/>
  <c r="B78" i="2"/>
  <c r="R160" i="2"/>
  <c r="Q39" i="2"/>
  <c r="B75" i="2"/>
  <c r="Q107" i="2"/>
  <c r="B76" i="2"/>
  <c r="B98" i="2"/>
  <c r="R155" i="2"/>
  <c r="B155" i="2"/>
  <c r="R129" i="2"/>
  <c r="B129" i="2"/>
  <c r="R66" i="2"/>
  <c r="B66" i="2"/>
  <c r="R15" i="2"/>
  <c r="B15" i="2"/>
  <c r="R218" i="2"/>
  <c r="B218" i="2"/>
  <c r="R165" i="2"/>
  <c r="B165" i="2"/>
  <c r="R135" i="2"/>
  <c r="B135" i="2"/>
  <c r="R132" i="2"/>
  <c r="B132" i="2"/>
  <c r="R125" i="2"/>
  <c r="B125" i="2"/>
  <c r="R69" i="2"/>
  <c r="B69" i="2"/>
  <c r="R23" i="2"/>
  <c r="B23" i="2"/>
  <c r="R18" i="2"/>
  <c r="B18" i="2"/>
  <c r="R11" i="2"/>
  <c r="B11" i="2"/>
  <c r="R216" i="2"/>
  <c r="B216" i="2"/>
  <c r="R164" i="2"/>
  <c r="B164" i="2"/>
  <c r="D151" i="2"/>
  <c r="R136" i="2"/>
  <c r="B136" i="2"/>
  <c r="R131" i="2"/>
  <c r="B131" i="2"/>
  <c r="R126" i="2"/>
  <c r="B126" i="2"/>
  <c r="R123" i="2"/>
  <c r="R94" i="2"/>
  <c r="B94" i="2"/>
  <c r="R70" i="2"/>
  <c r="B70" i="2"/>
  <c r="R67" i="2"/>
  <c r="B67" i="2"/>
  <c r="D38" i="2"/>
  <c r="R22" i="2"/>
  <c r="B22" i="2"/>
  <c r="R17" i="2"/>
  <c r="R12" i="2"/>
  <c r="B12" i="2"/>
  <c r="R10" i="2"/>
  <c r="B10" i="2"/>
  <c r="R9" i="2"/>
  <c r="B9" i="2"/>
  <c r="Q165" i="2"/>
  <c r="Q155" i="2"/>
  <c r="Q132" i="2"/>
  <c r="Q129" i="2"/>
  <c r="Q66" i="2"/>
  <c r="Q11" i="2"/>
  <c r="Q218" i="2"/>
  <c r="Q126" i="2"/>
  <c r="Q69" i="2"/>
  <c r="Q23" i="2"/>
  <c r="Q70" i="2"/>
  <c r="Q15" i="2"/>
  <c r="B80" i="1"/>
  <c r="R153" i="1"/>
  <c r="Q114" i="1"/>
  <c r="Q119" i="1"/>
  <c r="B118" i="1"/>
  <c r="Q118" i="1"/>
  <c r="Q92" i="1"/>
  <c r="Q83" i="1"/>
  <c r="B83" i="1"/>
  <c r="B77" i="1"/>
  <c r="Q86" i="1"/>
  <c r="B94" i="1"/>
  <c r="Q94" i="1"/>
  <c r="Q85" i="1"/>
  <c r="Q80" i="1"/>
  <c r="R77" i="1"/>
  <c r="Q56" i="1"/>
  <c r="B62" i="1"/>
  <c r="R48" i="1"/>
  <c r="R62" i="1"/>
  <c r="B48" i="1"/>
  <c r="B58" i="1"/>
  <c r="R81" i="1"/>
  <c r="B81" i="1"/>
  <c r="R157" i="1"/>
  <c r="B157" i="1"/>
  <c r="R147" i="1"/>
  <c r="B147" i="1"/>
  <c r="R143" i="1"/>
  <c r="B143" i="1"/>
  <c r="R125" i="1"/>
  <c r="B125" i="1"/>
  <c r="D76" i="1"/>
  <c r="R57" i="1"/>
  <c r="B57" i="1"/>
  <c r="R46" i="1"/>
  <c r="B46" i="1"/>
  <c r="D8" i="1"/>
  <c r="R110" i="1"/>
  <c r="B110" i="1"/>
  <c r="R235" i="1"/>
  <c r="B235" i="1"/>
  <c r="E236" i="1"/>
  <c r="R178" i="1"/>
  <c r="B178" i="1"/>
  <c r="R163" i="1"/>
  <c r="B163" i="1"/>
  <c r="R159" i="1"/>
  <c r="B159" i="1"/>
  <c r="R155" i="1"/>
  <c r="B155" i="1"/>
  <c r="R150" i="1"/>
  <c r="B150" i="1"/>
  <c r="R146" i="1"/>
  <c r="B146" i="1"/>
  <c r="R127" i="1"/>
  <c r="B127" i="1"/>
  <c r="R78" i="1"/>
  <c r="B78" i="1"/>
  <c r="R59" i="1"/>
  <c r="B59" i="1"/>
  <c r="R55" i="1"/>
  <c r="R50" i="1"/>
  <c r="B50" i="1"/>
  <c r="R44" i="1"/>
  <c r="B44" i="1"/>
  <c r="R43" i="1"/>
  <c r="B43" i="1"/>
  <c r="E131" i="1"/>
  <c r="Q157" i="1"/>
  <c r="Q57" i="1"/>
  <c r="Q46" i="1"/>
  <c r="Q143" i="1"/>
  <c r="Q110" i="1"/>
  <c r="Q55" i="1"/>
  <c r="Q44" i="1"/>
  <c r="R161" i="1"/>
  <c r="B161" i="1"/>
  <c r="R152" i="1"/>
  <c r="B152" i="1"/>
  <c r="R144" i="1"/>
  <c r="B144" i="1"/>
  <c r="R129" i="1"/>
  <c r="B129" i="1"/>
  <c r="R61" i="1"/>
  <c r="B61" i="1"/>
  <c r="R52" i="1"/>
  <c r="B52" i="1"/>
  <c r="Q147" i="1"/>
  <c r="Q125" i="1"/>
  <c r="Q61" i="1"/>
  <c r="Q52" i="1"/>
  <c r="L30" i="1" l="1"/>
  <c r="B41" i="2"/>
  <c r="H42" i="2"/>
  <c r="E42" i="2" s="1"/>
  <c r="D42" i="2" s="1"/>
  <c r="R42" i="2" s="1"/>
  <c r="Q41" i="2"/>
  <c r="B122" i="2"/>
  <c r="R122" i="2"/>
  <c r="H10" i="1"/>
  <c r="E165" i="1"/>
  <c r="R181" i="2"/>
  <c r="B181" i="2"/>
  <c r="Q181" i="2"/>
  <c r="E198" i="2"/>
  <c r="N26" i="2"/>
  <c r="P26" i="2"/>
  <c r="J26" i="2"/>
  <c r="F26" i="2"/>
  <c r="Q25" i="2"/>
  <c r="M26" i="2"/>
  <c r="B25" i="2"/>
  <c r="D26" i="2" s="1"/>
  <c r="R25" i="2"/>
  <c r="K26" i="2"/>
  <c r="G26" i="2"/>
  <c r="O26" i="2"/>
  <c r="I26" i="2"/>
  <c r="H26" i="2"/>
  <c r="R38" i="2"/>
  <c r="B38" i="2"/>
  <c r="Q38" i="2"/>
  <c r="P83" i="2"/>
  <c r="L83" i="2"/>
  <c r="N83" i="2"/>
  <c r="J83" i="2"/>
  <c r="F83" i="2"/>
  <c r="M83" i="2"/>
  <c r="I83" i="2"/>
  <c r="O83" i="2"/>
  <c r="G83" i="2"/>
  <c r="B82" i="2"/>
  <c r="D83" i="2" s="1"/>
  <c r="K83" i="2"/>
  <c r="R82" i="2"/>
  <c r="E167" i="2"/>
  <c r="R151" i="2"/>
  <c r="B151" i="2"/>
  <c r="Q151" i="2"/>
  <c r="R214" i="2"/>
  <c r="Q214" i="2"/>
  <c r="E221" i="2"/>
  <c r="E83" i="2"/>
  <c r="H83" i="2"/>
  <c r="E26" i="2"/>
  <c r="P65" i="1"/>
  <c r="N65" i="1"/>
  <c r="L65" i="1"/>
  <c r="J65" i="1"/>
  <c r="F65" i="1"/>
  <c r="Q64" i="1"/>
  <c r="I65" i="1"/>
  <c r="M65" i="1"/>
  <c r="R64" i="1"/>
  <c r="H65" i="1"/>
  <c r="K65" i="1"/>
  <c r="G65" i="1"/>
  <c r="O65" i="1"/>
  <c r="B64" i="1"/>
  <c r="D65" i="1" s="1"/>
  <c r="D236" i="1"/>
  <c r="E237" i="1" s="1"/>
  <c r="R8" i="1"/>
  <c r="B8" i="1"/>
  <c r="Q8" i="1"/>
  <c r="E98" i="1"/>
  <c r="R76" i="1"/>
  <c r="B76" i="1"/>
  <c r="Q76" i="1"/>
  <c r="D131" i="1"/>
  <c r="E132" i="1" s="1"/>
  <c r="P165" i="1"/>
  <c r="N165" i="1"/>
  <c r="L165" i="1"/>
  <c r="J165" i="1"/>
  <c r="F165" i="1"/>
  <c r="M165" i="1"/>
  <c r="H165" i="1"/>
  <c r="B164" i="1"/>
  <c r="D165" i="1" s="1"/>
  <c r="I165" i="1"/>
  <c r="Q164" i="1"/>
  <c r="G165" i="1"/>
  <c r="O165" i="1"/>
  <c r="K165" i="1"/>
  <c r="R164" i="1"/>
  <c r="E65" i="1"/>
  <c r="Q42" i="2" l="1"/>
  <c r="B42" i="2"/>
  <c r="H43" i="2"/>
  <c r="E10" i="1"/>
  <c r="D10" i="1" s="1"/>
  <c r="Q10" i="1" s="1"/>
  <c r="H11" i="1"/>
  <c r="E11" i="1" s="1"/>
  <c r="D11" i="1" s="1"/>
  <c r="P198" i="2"/>
  <c r="N198" i="2"/>
  <c r="L198" i="2"/>
  <c r="J198" i="2"/>
  <c r="F198" i="2"/>
  <c r="H198" i="2"/>
  <c r="B197" i="2"/>
  <c r="D198" i="2" s="1"/>
  <c r="R197" i="2"/>
  <c r="M198" i="2"/>
  <c r="I198" i="2"/>
  <c r="Q197" i="2"/>
  <c r="G198" i="2"/>
  <c r="O198" i="2"/>
  <c r="K198" i="2"/>
  <c r="O111" i="2"/>
  <c r="K111" i="2"/>
  <c r="I111" i="2"/>
  <c r="G111" i="2"/>
  <c r="B110" i="2"/>
  <c r="D111" i="2" s="1"/>
  <c r="R110" i="2"/>
  <c r="F111" i="2"/>
  <c r="P111" i="2"/>
  <c r="N111" i="2"/>
  <c r="J111" i="2"/>
  <c r="L111" i="2"/>
  <c r="H111" i="2"/>
  <c r="Q110" i="2"/>
  <c r="M111" i="2"/>
  <c r="O221" i="2"/>
  <c r="K221" i="2"/>
  <c r="I221" i="2"/>
  <c r="G221" i="2"/>
  <c r="B220" i="2"/>
  <c r="D221" i="2" s="1"/>
  <c r="F221" i="2"/>
  <c r="P221" i="2"/>
  <c r="Q220" i="2"/>
  <c r="N221" i="2"/>
  <c r="H221" i="2"/>
  <c r="R220" i="2"/>
  <c r="J221" i="2"/>
  <c r="M221" i="2"/>
  <c r="P167" i="2"/>
  <c r="N167" i="2"/>
  <c r="L167" i="2"/>
  <c r="J167" i="2"/>
  <c r="F167" i="2"/>
  <c r="I167" i="2"/>
  <c r="B166" i="2"/>
  <c r="D167" i="2" s="1"/>
  <c r="R166" i="2"/>
  <c r="G167" i="2"/>
  <c r="O167" i="2"/>
  <c r="K167" i="2"/>
  <c r="M167" i="2"/>
  <c r="Q166" i="2"/>
  <c r="H167" i="2"/>
  <c r="E111" i="2"/>
  <c r="P181" i="1"/>
  <c r="N181" i="1"/>
  <c r="L181" i="1"/>
  <c r="J181" i="1"/>
  <c r="F181" i="1"/>
  <c r="B180" i="1"/>
  <c r="D181" i="1" s="1"/>
  <c r="I181" i="1"/>
  <c r="M181" i="1"/>
  <c r="G181" i="1"/>
  <c r="O181" i="1"/>
  <c r="K181" i="1"/>
  <c r="R180" i="1"/>
  <c r="H181" i="1"/>
  <c r="Q180" i="1"/>
  <c r="N98" i="1"/>
  <c r="J98" i="1"/>
  <c r="F98" i="1"/>
  <c r="P98" i="1"/>
  <c r="L98" i="1"/>
  <c r="H98" i="1"/>
  <c r="O98" i="1"/>
  <c r="M98" i="1"/>
  <c r="R97" i="1"/>
  <c r="B97" i="1"/>
  <c r="D98" i="1" s="1"/>
  <c r="K98" i="1"/>
  <c r="Q97" i="1"/>
  <c r="G98" i="1"/>
  <c r="I98" i="1"/>
  <c r="O30" i="1"/>
  <c r="K30" i="1"/>
  <c r="I30" i="1"/>
  <c r="G30" i="1"/>
  <c r="B29" i="1"/>
  <c r="D30" i="1" s="1"/>
  <c r="M30" i="1"/>
  <c r="N30" i="1"/>
  <c r="F30" i="1"/>
  <c r="P30" i="1"/>
  <c r="J30" i="1"/>
  <c r="R29" i="1"/>
  <c r="H30" i="1"/>
  <c r="Q29" i="1"/>
  <c r="O237" i="1"/>
  <c r="K237" i="1"/>
  <c r="I237" i="1"/>
  <c r="G237" i="1"/>
  <c r="B236" i="1"/>
  <c r="D237" i="1" s="1"/>
  <c r="N237" i="1"/>
  <c r="H237" i="1"/>
  <c r="F237" i="1"/>
  <c r="P237" i="1"/>
  <c r="Q236" i="1"/>
  <c r="R236" i="1"/>
  <c r="J237" i="1"/>
  <c r="M237" i="1"/>
  <c r="O132" i="1"/>
  <c r="K132" i="1"/>
  <c r="I132" i="1"/>
  <c r="G132" i="1"/>
  <c r="B131" i="1"/>
  <c r="D132" i="1" s="1"/>
  <c r="R131" i="1"/>
  <c r="N132" i="1"/>
  <c r="J132" i="1"/>
  <c r="L132" i="1"/>
  <c r="F132" i="1"/>
  <c r="P132" i="1"/>
  <c r="H132" i="1"/>
  <c r="Q131" i="1"/>
  <c r="M132" i="1"/>
  <c r="E181" i="1"/>
  <c r="E30" i="1"/>
  <c r="H44" i="2" l="1"/>
  <c r="E43" i="2"/>
  <c r="D43" i="2" s="1"/>
  <c r="Q43" i="2" s="1"/>
  <c r="Q11" i="1"/>
  <c r="R11" i="1"/>
  <c r="B11" i="1"/>
  <c r="H12" i="1"/>
  <c r="B10" i="1"/>
  <c r="R10" i="1"/>
  <c r="E44" i="2" l="1"/>
  <c r="D44" i="2" s="1"/>
  <c r="Q44" i="2" s="1"/>
  <c r="B43" i="2"/>
  <c r="R43" i="2"/>
  <c r="H45" i="2"/>
  <c r="H13" i="1"/>
  <c r="E12" i="1"/>
  <c r="D12" i="1" s="1"/>
  <c r="Q12" i="1" s="1"/>
  <c r="E45" i="2" l="1"/>
  <c r="D45" i="2" s="1"/>
  <c r="Q45" i="2" s="1"/>
  <c r="H46" i="2"/>
  <c r="B44" i="2"/>
  <c r="R44" i="2"/>
  <c r="E13" i="1"/>
  <c r="D13" i="1" s="1"/>
  <c r="Q13" i="1" s="1"/>
  <c r="R12" i="1"/>
  <c r="B12" i="1"/>
  <c r="H14" i="1"/>
  <c r="E46" i="2" l="1"/>
  <c r="D46" i="2" s="1"/>
  <c r="Q46" i="2" s="1"/>
  <c r="B45" i="2"/>
  <c r="R45" i="2"/>
  <c r="E14" i="1"/>
  <c r="D14" i="1" s="1"/>
  <c r="Q14" i="1" s="1"/>
  <c r="H15" i="1"/>
  <c r="B13" i="1"/>
  <c r="R13" i="1"/>
  <c r="H47" i="2" l="1"/>
  <c r="B46" i="2"/>
  <c r="R46" i="2"/>
  <c r="E15" i="1"/>
  <c r="D15" i="1" s="1"/>
  <c r="Q15" i="1" s="1"/>
  <c r="H16" i="1"/>
  <c r="E16" i="1" s="1"/>
  <c r="D16" i="1" s="1"/>
  <c r="B14" i="1"/>
  <c r="R14" i="1"/>
  <c r="H48" i="2" l="1"/>
  <c r="E47" i="2"/>
  <c r="D47" i="2" s="1"/>
  <c r="Q16" i="1"/>
  <c r="B16" i="1"/>
  <c r="R16" i="1"/>
  <c r="H17" i="1"/>
  <c r="B15" i="1"/>
  <c r="R15" i="1"/>
  <c r="R47" i="2" l="1"/>
  <c r="B47" i="2"/>
  <c r="E48" i="2"/>
  <c r="D48" i="2" s="1"/>
  <c r="Q48" i="2" s="1"/>
  <c r="H49" i="2"/>
  <c r="Q47" i="2"/>
  <c r="H19" i="1"/>
  <c r="E17" i="1"/>
  <c r="D17" i="1" s="1"/>
  <c r="Q17" i="1" s="1"/>
  <c r="E49" i="2" l="1"/>
  <c r="D49" i="2" s="1"/>
  <c r="Q49" i="2" s="1"/>
  <c r="H50" i="2"/>
  <c r="B48" i="2"/>
  <c r="R48" i="2"/>
  <c r="E19" i="1"/>
  <c r="D19" i="1" s="1"/>
  <c r="Q19" i="1" s="1"/>
  <c r="R17" i="1"/>
  <c r="B17" i="1"/>
  <c r="E50" i="2" l="1"/>
  <c r="D50" i="2" s="1"/>
  <c r="Q50" i="2" s="1"/>
  <c r="H51" i="2"/>
  <c r="B49" i="2"/>
  <c r="R49" i="2"/>
  <c r="H20" i="1"/>
  <c r="E20" i="1" s="1"/>
  <c r="D20" i="1" s="1"/>
  <c r="R19" i="1"/>
  <c r="B19" i="1"/>
  <c r="E51" i="2" l="1"/>
  <c r="D51" i="2" s="1"/>
  <c r="Q51" i="2" s="1"/>
  <c r="H52" i="2"/>
  <c r="R50" i="2"/>
  <c r="B50" i="2"/>
  <c r="Q20" i="1"/>
  <c r="B20" i="1"/>
  <c r="R20" i="1"/>
  <c r="H21" i="1"/>
  <c r="E52" i="2" l="1"/>
  <c r="D52" i="2" s="1"/>
  <c r="Q52" i="2" s="1"/>
  <c r="I54" i="2"/>
  <c r="H54" i="2" s="1"/>
  <c r="B51" i="2"/>
  <c r="R51" i="2"/>
  <c r="H22" i="1"/>
  <c r="E21" i="1"/>
  <c r="D21" i="1" s="1"/>
  <c r="Q21" i="1" s="1"/>
  <c r="R52" i="2" l="1"/>
  <c r="B52" i="2"/>
  <c r="E22" i="1"/>
  <c r="D22" i="1" s="1"/>
  <c r="Q22" i="1" s="1"/>
  <c r="B21" i="1"/>
  <c r="R21" i="1"/>
  <c r="H24" i="1"/>
  <c r="E54" i="2" l="1"/>
  <c r="E24" i="1"/>
  <c r="D24" i="1" s="1"/>
  <c r="Q24" i="1" s="1"/>
  <c r="H25" i="1"/>
  <c r="E25" i="1" s="1"/>
  <c r="D25" i="1" s="1"/>
  <c r="B22" i="1"/>
  <c r="R22" i="1"/>
  <c r="D54" i="2" l="1"/>
  <c r="E55" i="2" s="1"/>
  <c r="Q25" i="1"/>
  <c r="B25" i="1"/>
  <c r="R25" i="1"/>
  <c r="H26" i="1"/>
  <c r="E26" i="1" s="1"/>
  <c r="D26" i="1" s="1"/>
  <c r="B24" i="1"/>
  <c r="R24" i="1"/>
  <c r="O55" i="2" l="1"/>
  <c r="B54" i="2"/>
  <c r="D55" i="2" s="1"/>
  <c r="F55" i="2"/>
  <c r="L55" i="2"/>
  <c r="N55" i="2"/>
  <c r="M55" i="2"/>
  <c r="K55" i="2"/>
  <c r="G55" i="2"/>
  <c r="P55" i="2"/>
  <c r="J55" i="2"/>
  <c r="I55" i="2"/>
  <c r="R54" i="2"/>
  <c r="H55" i="2"/>
  <c r="Q54" i="2"/>
  <c r="Q26" i="1"/>
  <c r="B26" i="1"/>
  <c r="R26" i="1"/>
  <c r="H28" i="1" l="1"/>
  <c r="E28" i="1" l="1"/>
  <c r="D28" i="1" s="1"/>
  <c r="Q28" i="1" s="1"/>
  <c r="R28" i="1" l="1"/>
  <c r="B28" i="1"/>
</calcChain>
</file>

<file path=xl/sharedStrings.xml><?xml version="1.0" encoding="utf-8"?>
<sst xmlns="http://schemas.openxmlformats.org/spreadsheetml/2006/main" count="1108" uniqueCount="153">
  <si>
    <t>Зведена по університету</t>
  </si>
  <si>
    <t>Факультети</t>
  </si>
  <si>
    <t>У т.ч.в акаде-мічній відпустці</t>
  </si>
  <si>
    <t>Не допущено</t>
  </si>
  <si>
    <t>Склали</t>
  </si>
  <si>
    <t>Дістали незадовільну оцінку</t>
  </si>
  <si>
    <t>Абсо-лютна успіш-ність (%) (гр8/гр4)</t>
  </si>
  <si>
    <t>Якість   (%)</t>
  </si>
  <si>
    <t>Примітка</t>
  </si>
  <si>
    <t>тільки на "добре" і "відмінно"</t>
  </si>
  <si>
    <t>одну</t>
  </si>
  <si>
    <t>дві</t>
  </si>
  <si>
    <t>три</t>
  </si>
  <si>
    <t>Біологічний</t>
  </si>
  <si>
    <t>Географічний</t>
  </si>
  <si>
    <t>Інженерно-технічний</t>
  </si>
  <si>
    <t>Інформаційних технологій</t>
  </si>
  <si>
    <t>Медичний</t>
  </si>
  <si>
    <t>Стоматологічний</t>
  </si>
  <si>
    <t>Суспільних наук</t>
  </si>
  <si>
    <t>Туризму та міжнародних комунікацій</t>
  </si>
  <si>
    <t>Фізичний</t>
  </si>
  <si>
    <t>Філологічний</t>
  </si>
  <si>
    <t>Хімічний</t>
  </si>
  <si>
    <t>Всього по   ун-ту</t>
  </si>
  <si>
    <t>Всього по   ун-ту (%)</t>
  </si>
  <si>
    <t>Перші курси</t>
  </si>
  <si>
    <t>Другі курси</t>
  </si>
  <si>
    <t>Треті курси</t>
  </si>
  <si>
    <t>Четверті курси</t>
  </si>
  <si>
    <t>П’яті курси</t>
  </si>
  <si>
    <t>Зведена по курсах</t>
  </si>
  <si>
    <t xml:space="preserve">Заочне навчання </t>
  </si>
  <si>
    <t xml:space="preserve">                               Заочне навчання</t>
  </si>
  <si>
    <t xml:space="preserve">                   Заочне навчання</t>
  </si>
  <si>
    <t>Іноземної філології</t>
  </si>
  <si>
    <t>Економічний</t>
  </si>
  <si>
    <t>Туризму та міжнар. комунікацій</t>
  </si>
  <si>
    <t>Туризму та міжнарод.комунікацій</t>
  </si>
  <si>
    <t>Денне навчання</t>
  </si>
  <si>
    <t xml:space="preserve">Юридичний </t>
  </si>
  <si>
    <t>ДВНЗ "Ужгородський національний університет"</t>
  </si>
  <si>
    <t>Медичний №2</t>
  </si>
  <si>
    <t>Українсько-угорський навчально-науковий інститут</t>
  </si>
  <si>
    <t>Історії та міжнародних відносин</t>
  </si>
  <si>
    <t>Міжнародних економічних відносин</t>
  </si>
  <si>
    <t>Здоров’я та фізичного виховання</t>
  </si>
  <si>
    <t>Міжнародних економічних  відносин</t>
  </si>
  <si>
    <t>Магістри</t>
  </si>
  <si>
    <t>Філія у м.Львові</t>
  </si>
  <si>
    <t>Факультет</t>
  </si>
  <si>
    <t xml:space="preserve">Успішність % </t>
  </si>
  <si>
    <t>Якість %</t>
  </si>
  <si>
    <t>Денна форма навчання</t>
  </si>
  <si>
    <t>Юридичний</t>
  </si>
  <si>
    <t>Всього по ун-ту</t>
  </si>
  <si>
    <t>Денна форма</t>
  </si>
  <si>
    <t>Курс</t>
  </si>
  <si>
    <t>Успішність %</t>
  </si>
  <si>
    <t>1 курси</t>
  </si>
  <si>
    <t>2 курси</t>
  </si>
  <si>
    <t>3 курси</t>
  </si>
  <si>
    <t>4 курси</t>
  </si>
  <si>
    <t>5 курси</t>
  </si>
  <si>
    <t>Заочна  форма навчання</t>
  </si>
  <si>
    <t>Заочна форма</t>
  </si>
  <si>
    <t>заочна форма</t>
  </si>
  <si>
    <t>МЕВ</t>
  </si>
  <si>
    <t>Туризму та МК</t>
  </si>
  <si>
    <t>УУННІ</t>
  </si>
  <si>
    <t>Здоров’я та фізвиховання</t>
  </si>
  <si>
    <t>І курси</t>
  </si>
  <si>
    <t>ІІ курси</t>
  </si>
  <si>
    <t>ІІІ курси</t>
  </si>
  <si>
    <t>ІV курси</t>
  </si>
  <si>
    <t>Порівняння показників успішності та якості</t>
  </si>
  <si>
    <t>Начальник НЧ                                                                      А.Ю.Штимак</t>
  </si>
  <si>
    <t xml:space="preserve">Не зя'вилися </t>
  </si>
  <si>
    <t>Філія у м. Львів</t>
  </si>
  <si>
    <t>Філія у М.Львів</t>
  </si>
  <si>
    <t>П’яті курси (медики)</t>
  </si>
  <si>
    <t>тільки на "відмінно"</t>
  </si>
  <si>
    <t>тільки на "задовільно"</t>
  </si>
  <si>
    <t>на змішані оцінки</t>
  </si>
  <si>
    <t>Усього (сума гр.14,15, 16)</t>
  </si>
  <si>
    <t>Усього студентів на початок сесії</t>
  </si>
  <si>
    <t>Повинні складати екзамен (гр.2-гр.3)</t>
  </si>
  <si>
    <t>Усього допущено до екзаменів</t>
  </si>
  <si>
    <t xml:space="preserve">З усіх предметів </t>
  </si>
  <si>
    <t>з перескладанням</t>
  </si>
  <si>
    <t>У т.ч.в академічній відпустці</t>
  </si>
  <si>
    <t xml:space="preserve">                                                                      Заочне  навчання </t>
  </si>
  <si>
    <t xml:space="preserve">          Зведена по курсах</t>
  </si>
  <si>
    <r>
      <rPr>
        <b/>
        <u/>
        <sz val="11"/>
        <rFont val="Times New Roman"/>
        <family val="1"/>
        <charset val="204"/>
      </rPr>
      <t>Літня,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зимова сесія  (підкреслити)</t>
    </r>
  </si>
  <si>
    <t xml:space="preserve">П’яті курси </t>
  </si>
  <si>
    <t>Філія у м.Львів</t>
  </si>
  <si>
    <t>Філіяу м.Львів</t>
  </si>
  <si>
    <t>V курси (медики)</t>
  </si>
  <si>
    <t xml:space="preserve">Магістри </t>
  </si>
  <si>
    <r>
      <rPr>
        <b/>
        <u/>
        <sz val="10"/>
        <rFont val="Times New Roman"/>
        <family val="1"/>
        <charset val="204"/>
      </rPr>
      <t xml:space="preserve">Літня, зимова сесія  </t>
    </r>
    <r>
      <rPr>
        <sz val="10"/>
        <rFont val="Times New Roman"/>
        <family val="1"/>
        <charset val="204"/>
      </rPr>
      <t>(підкреслити)</t>
    </r>
  </si>
  <si>
    <r>
      <rPr>
        <b/>
        <u/>
        <sz val="10"/>
        <rFont val="Times New Roman"/>
        <family val="1"/>
        <charset val="204"/>
      </rPr>
      <t xml:space="preserve">Літня, зимова сесія </t>
    </r>
    <r>
      <rPr>
        <sz val="10"/>
        <rFont val="Times New Roman"/>
        <family val="1"/>
        <charset val="204"/>
      </rPr>
      <t xml:space="preserve"> (підкреслити)</t>
    </r>
  </si>
  <si>
    <r>
      <rPr>
        <b/>
        <u/>
        <sz val="10"/>
        <rFont val="Times New Roman"/>
        <family val="1"/>
        <charset val="204"/>
      </rPr>
      <t>Літня, зимова сесія</t>
    </r>
    <r>
      <rPr>
        <u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(підкреслити)</t>
    </r>
  </si>
  <si>
    <r>
      <t xml:space="preserve">Літня, зимова сесія </t>
    </r>
    <r>
      <rPr>
        <sz val="10"/>
        <rFont val="Times New Roman"/>
        <family val="1"/>
        <charset val="204"/>
      </rPr>
      <t xml:space="preserve"> (</t>
    </r>
    <r>
      <rPr>
        <b/>
        <sz val="10"/>
        <rFont val="Times New Roman"/>
        <family val="1"/>
        <charset val="204"/>
      </rPr>
      <t>п</t>
    </r>
    <r>
      <rPr>
        <sz val="10"/>
        <rFont val="Times New Roman"/>
        <family val="1"/>
        <charset val="204"/>
      </rPr>
      <t>ідкреслити)</t>
    </r>
  </si>
  <si>
    <r>
      <t xml:space="preserve">Літня, зимова сесія </t>
    </r>
    <r>
      <rPr>
        <sz val="10"/>
        <rFont val="Times New Roman"/>
        <family val="1"/>
        <charset val="204"/>
      </rPr>
      <t xml:space="preserve"> (підкреслити)</t>
    </r>
  </si>
  <si>
    <r>
      <t xml:space="preserve">Літня, зимова сесія  </t>
    </r>
    <r>
      <rPr>
        <sz val="10"/>
        <rFont val="Times New Roman"/>
        <family val="1"/>
        <charset val="204"/>
      </rPr>
      <t>(підкреслити)</t>
    </r>
  </si>
  <si>
    <r>
      <rPr>
        <b/>
        <u/>
        <sz val="10"/>
        <rFont val="Times New Roman"/>
        <family val="1"/>
        <charset val="204"/>
      </rPr>
      <t>Літня, зимова сесія</t>
    </r>
    <r>
      <rPr>
        <sz val="10"/>
        <rFont val="Times New Roman"/>
        <family val="1"/>
        <charset val="204"/>
      </rPr>
      <t xml:space="preserve">  (підкреслити)</t>
    </r>
  </si>
  <si>
    <r>
      <t xml:space="preserve">Показники успішності за літню сесію 2018/2019 н.р. - </t>
    </r>
    <r>
      <rPr>
        <b/>
        <sz val="14"/>
        <color rgb="FFFF0000"/>
        <rFont val="Calibri"/>
        <family val="2"/>
        <charset val="204"/>
        <scheme val="minor"/>
      </rPr>
      <t>п’яті курси (медики)</t>
    </r>
  </si>
  <si>
    <t>Успішність %  2018/2019</t>
  </si>
  <si>
    <t>Якість %  2018/2019</t>
  </si>
  <si>
    <t>РЕЗУЛЬТАТИ ЛІТНЬОЇ ЕКЗАМЕНАЦІЙНОЇ СЕСІЇ                     2018-2019 н.р. (денна форма)</t>
  </si>
  <si>
    <t>РЕЗУЛЬТАТИ  ЕКЗАМЕНАЦІЙНИХ СЕСІЙ                      2018-2019 н.р. (заочна форма)</t>
  </si>
  <si>
    <t>РЕЗУЛЬТАТИ ЛІТНЬОЇ ЕКЗАМЕНАЦІЙНОЇ СЕСІЇ                  2018-2019 н.р. (кафедри)</t>
  </si>
  <si>
    <t>Абсолютна успішність (%) (гр8/гр4)</t>
  </si>
  <si>
    <t xml:space="preserve">     ВІДОМІСТЬ  ПРО  РЕЗУЛЬТАТИ  ЕКЗАМЕНАЦІЙНОЇ  СЕСІЇ 2019-2020 н.р.</t>
  </si>
  <si>
    <t>Начальник навчальної частини                                                                                  Штимак А.Ю.</t>
  </si>
  <si>
    <t>Показники успішності за літню сесію 2019/2020 н.р.</t>
  </si>
  <si>
    <r>
      <t xml:space="preserve">Показники успішності за літню сесію 2019/2020 н.р. </t>
    </r>
    <r>
      <rPr>
        <b/>
        <sz val="14"/>
        <color rgb="FFFF0000"/>
        <rFont val="Calibri"/>
        <family val="2"/>
        <charset val="204"/>
        <scheme val="minor"/>
      </rPr>
      <t>(по університету)</t>
    </r>
  </si>
  <si>
    <r>
      <t xml:space="preserve">Показники успішності за літню сесію 2019/2020 н.р. - </t>
    </r>
    <r>
      <rPr>
        <b/>
        <sz val="11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</si>
  <si>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літню сесію 2019/2020 н.р. - </t>
    </r>
    <r>
      <rPr>
        <b/>
        <sz val="14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</si>
  <si>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літню сесію 2019/2020 н.р. - </t>
    </r>
    <r>
      <rPr>
        <b/>
        <sz val="11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</si>
  <si>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літню сесію 2019/2020 н.р. - </t>
    </r>
    <r>
      <rPr>
        <b/>
        <sz val="14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</si>
  <si>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літню сесію 2019/2020 н.р. - </t>
    </r>
    <r>
      <rPr>
        <b/>
        <sz val="11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</si>
  <si>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літню сесію 2019/2020 н.р. - </t>
    </r>
    <r>
      <rPr>
        <b/>
        <sz val="14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</si>
  <si>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літню сесію 2019/2020 н.р. - </t>
    </r>
    <r>
      <rPr>
        <b/>
        <sz val="11"/>
        <color rgb="FFFF0000"/>
        <rFont val="Calibri"/>
        <family val="2"/>
        <charset val="204"/>
        <scheme val="minor"/>
      </rPr>
      <t>четверті курси</t>
    </r>
  </si>
  <si>
    <r>
      <t>Показники успішності за літню сесію 2019/2020 н.р. -</t>
    </r>
    <r>
      <rPr>
        <b/>
        <sz val="14"/>
        <color theme="1"/>
        <rFont val="Calibri"/>
        <family val="2"/>
        <charset val="204"/>
        <scheme val="minor"/>
      </rPr>
      <t xml:space="preserve"> </t>
    </r>
    <r>
      <rPr>
        <b/>
        <sz val="14"/>
        <color rgb="FFFF0000"/>
        <rFont val="Calibri"/>
        <family val="2"/>
        <charset val="204"/>
        <scheme val="minor"/>
      </rPr>
      <t>четверті курси</t>
    </r>
  </si>
  <si>
    <r>
      <t xml:space="preserve">Показники успішності за літню сесію 2019/2020 н.р. - </t>
    </r>
    <r>
      <rPr>
        <b/>
        <sz val="11"/>
        <color rgb="FFFF0000"/>
        <rFont val="Calibri"/>
        <family val="2"/>
        <charset val="204"/>
        <scheme val="minor"/>
      </rPr>
      <t>п’яті курси (медики)</t>
    </r>
  </si>
  <si>
    <r>
      <t xml:space="preserve">Показники успішності за літню сесію 2019/2020 н.р. - </t>
    </r>
    <r>
      <rPr>
        <b/>
        <sz val="11"/>
        <color rgb="FFFF0000"/>
        <rFont val="Calibri"/>
        <family val="2"/>
        <charset val="204"/>
        <scheme val="minor"/>
      </rPr>
      <t>Магістри</t>
    </r>
    <r>
      <rPr>
        <b/>
        <sz val="11"/>
        <color theme="1"/>
        <rFont val="Calibri"/>
        <family val="2"/>
        <charset val="204"/>
        <scheme val="minor"/>
      </rPr>
      <t xml:space="preserve"> 1 року навчання</t>
    </r>
  </si>
  <si>
    <r>
      <t xml:space="preserve">Показники успішності за літню сесію 2019/2020 н.р. - </t>
    </r>
    <r>
      <rPr>
        <b/>
        <sz val="14"/>
        <color rgb="FFFF0000"/>
        <rFont val="Calibri"/>
        <family val="2"/>
        <charset val="204"/>
        <scheme val="minor"/>
      </rPr>
      <t>Магістри</t>
    </r>
    <r>
      <rPr>
        <b/>
        <sz val="11"/>
        <color rgb="FFFF0000"/>
        <rFont val="Calibri"/>
        <family val="2"/>
        <charset val="204"/>
        <scheme val="minor"/>
      </rPr>
      <t xml:space="preserve"> 1 року навчання</t>
    </r>
  </si>
  <si>
    <r>
      <t xml:space="preserve">Показники успішності за літню сесію 2019/2020 н.р. - </t>
    </r>
    <r>
      <rPr>
        <b/>
        <sz val="11"/>
        <color rgb="FFFF0000"/>
        <rFont val="Calibri"/>
        <family val="2"/>
        <charset val="204"/>
        <scheme val="minor"/>
      </rPr>
      <t>у розрізі курсів</t>
    </r>
  </si>
  <si>
    <r>
      <t>Показники успішності за літню сесію 2019/2020 н.р. - у</t>
    </r>
    <r>
      <rPr>
        <b/>
        <sz val="11"/>
        <color rgb="FFFF0000"/>
        <rFont val="Calibri"/>
        <family val="2"/>
        <charset val="204"/>
        <scheme val="minor"/>
      </rPr>
      <t xml:space="preserve"> </t>
    </r>
    <r>
      <rPr>
        <b/>
        <sz val="14"/>
        <color rgb="FFFF0000"/>
        <rFont val="Calibri"/>
        <family val="2"/>
        <charset val="204"/>
        <scheme val="minor"/>
      </rPr>
      <t>розрізі курсів</t>
    </r>
  </si>
  <si>
    <t>Успішність %  2019/2020</t>
  </si>
  <si>
    <t>Якість %  2019/2020</t>
  </si>
  <si>
    <t>Показники успішності за  2019/2020 н.р.</t>
  </si>
  <si>
    <r>
      <t xml:space="preserve">Показники успішності за 2019/2020 н.р. - </t>
    </r>
    <r>
      <rPr>
        <b/>
        <sz val="11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</si>
  <si>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 2019/2020 н.р. - </t>
    </r>
    <r>
      <rPr>
        <b/>
        <sz val="14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</si>
  <si>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 2019/2020 н.р. - </t>
    </r>
    <r>
      <rPr>
        <b/>
        <sz val="11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</si>
  <si>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 2019/2020 н.р. - </t>
    </r>
    <r>
      <rPr>
        <b/>
        <sz val="14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</si>
  <si>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 2019/2020 н.р. - </t>
    </r>
    <r>
      <rPr>
        <b/>
        <sz val="11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</si>
  <si>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 2019/2020 н.р. - </t>
    </r>
    <r>
      <rPr>
        <b/>
        <sz val="14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</si>
  <si>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 2019/2020 н.р. - </t>
    </r>
    <r>
      <rPr>
        <b/>
        <sz val="11"/>
        <color rgb="FFFF0000"/>
        <rFont val="Calibri"/>
        <family val="2"/>
        <charset val="204"/>
        <scheme val="minor"/>
      </rPr>
      <t>четверті курси</t>
    </r>
  </si>
  <si>
    <r>
      <t xml:space="preserve">Показники успішності за  2019/2020 н.р. - </t>
    </r>
    <r>
      <rPr>
        <b/>
        <sz val="14"/>
        <color rgb="FFFF0000"/>
        <rFont val="Calibri"/>
        <family val="2"/>
        <charset val="204"/>
        <scheme val="minor"/>
      </rPr>
      <t>четверті курси</t>
    </r>
  </si>
  <si>
    <r>
      <t xml:space="preserve">Показники успішності за  2019/2020 н.р. - </t>
    </r>
    <r>
      <rPr>
        <b/>
        <sz val="11"/>
        <color rgb="FFFF0000"/>
        <rFont val="Calibri"/>
        <family val="2"/>
        <charset val="204"/>
        <scheme val="minor"/>
      </rPr>
      <t>п’яті курси</t>
    </r>
  </si>
  <si>
    <r>
      <t xml:space="preserve">Показники успішності за  2019/2020 н.р. - </t>
    </r>
    <r>
      <rPr>
        <b/>
        <sz val="14"/>
        <color rgb="FFFF0000"/>
        <rFont val="Calibri"/>
        <family val="2"/>
        <charset val="204"/>
        <scheme val="minor"/>
      </rPr>
      <t>п’яті курси</t>
    </r>
  </si>
  <si>
    <r>
      <t xml:space="preserve">Показники успішності за  2019/2020 н.р. - </t>
    </r>
    <r>
      <rPr>
        <b/>
        <sz val="11"/>
        <color rgb="FFFF0000"/>
        <rFont val="Calibri"/>
        <family val="2"/>
        <charset val="204"/>
        <scheme val="minor"/>
      </rPr>
      <t>Магістри</t>
    </r>
  </si>
  <si>
    <r>
      <t xml:space="preserve">Показники успішності за  2019/2020 н.р. - </t>
    </r>
    <r>
      <rPr>
        <b/>
        <sz val="14"/>
        <color rgb="FFFF0000"/>
        <rFont val="Calibri"/>
        <family val="2"/>
        <charset val="204"/>
        <scheme val="minor"/>
      </rPr>
      <t>Магістри</t>
    </r>
  </si>
  <si>
    <r>
      <t xml:space="preserve">Показники успішності за  2019/2020 н.р. - </t>
    </r>
    <r>
      <rPr>
        <b/>
        <sz val="11"/>
        <color rgb="FFFF0000"/>
        <rFont val="Calibri"/>
        <family val="2"/>
        <charset val="204"/>
        <scheme val="minor"/>
      </rPr>
      <t>у розрізі курсів</t>
    </r>
  </si>
  <si>
    <r>
      <t xml:space="preserve">Показники успішності за   2019/2020 н.р. - </t>
    </r>
    <r>
      <rPr>
        <b/>
        <sz val="14"/>
        <color rgb="FFFF0000"/>
        <rFont val="Calibri"/>
        <family val="2"/>
        <charset val="204"/>
        <scheme val="minor"/>
      </rPr>
      <t>у розрізі курсів</t>
    </r>
  </si>
  <si>
    <t>Порівняння показників успішності та якості у 2019/2020 та 2018/2019 н.р.</t>
  </si>
  <si>
    <t>Математики та цифрових технологій</t>
  </si>
  <si>
    <t>Медичний (6 курс)</t>
  </si>
  <si>
    <t>не було набору</t>
  </si>
  <si>
    <t xml:space="preserve"> </t>
  </si>
  <si>
    <t>Магістри 1 р.н.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</si>
</sst>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  <font>
      <b/>
      <sz val="9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7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1" xfId="0" applyFont="1" applyBorder="1" applyAlignment="1">
      <alignment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164" fontId="3" fillId="0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" fontId="4" fillId="0" borderId="0" xfId="0" applyNumberFormat="1" applyFont="1"/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0" borderId="0" xfId="0" applyFont="1"/>
    <xf numFmtId="0" fontId="1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18" fillId="0" borderId="0" xfId="0" applyFont="1"/>
    <xf numFmtId="0" fontId="0" fillId="0" borderId="0" xfId="0" applyAlignment="1">
      <alignment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/>
    <xf numFmtId="164" fontId="0" fillId="0" borderId="1" xfId="0" applyNumberFormat="1" applyBorder="1"/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164" fontId="0" fillId="0" borderId="1" xfId="0" applyNumberFormat="1" applyFont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6" fillId="0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6" fillId="3" borderId="0" xfId="0" applyFont="1" applyFill="1" applyAlignment="1">
      <alignment vertical="center"/>
    </xf>
    <xf numFmtId="0" fontId="3" fillId="0" borderId="0" xfId="0" applyFont="1"/>
    <xf numFmtId="0" fontId="3" fillId="0" borderId="0" xfId="0" applyFont="1" applyAlignment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7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0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7" xfId="0" applyFont="1" applyBorder="1" applyAlignment="1"/>
    <xf numFmtId="0" fontId="26" fillId="0" borderId="7" xfId="0" applyFont="1" applyBorder="1" applyAlignment="1"/>
    <xf numFmtId="0" fontId="20" fillId="0" borderId="0" xfId="0" applyFont="1"/>
    <xf numFmtId="0" fontId="4" fillId="0" borderId="0" xfId="0" applyFont="1" applyAlignment="1">
      <alignment horizontal="center"/>
    </xf>
    <xf numFmtId="0" fontId="3" fillId="0" borderId="7" xfId="0" applyFont="1" applyBorder="1" applyAlignment="1"/>
    <xf numFmtId="0" fontId="26" fillId="0" borderId="0" xfId="0" applyFont="1" applyAlignment="1"/>
    <xf numFmtId="0" fontId="25" fillId="0" borderId="7" xfId="0" applyFont="1" applyBorder="1" applyAlignment="1"/>
    <xf numFmtId="0" fontId="28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8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2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164" fontId="0" fillId="0" borderId="1" xfId="0" applyNumberFormat="1" applyFill="1" applyBorder="1"/>
    <xf numFmtId="0" fontId="3" fillId="0" borderId="1" xfId="0" applyFont="1" applyBorder="1" applyAlignment="1">
      <alignment horizontal="center" vertical="center"/>
    </xf>
    <xf numFmtId="0" fontId="4" fillId="0" borderId="0" xfId="0" applyFont="1" applyFill="1"/>
    <xf numFmtId="164" fontId="29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wrapText="1"/>
    </xf>
    <xf numFmtId="1" fontId="31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3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502628777242334E-2"/>
          <c:y val="3.8495188101487311E-2"/>
          <c:w val="0.9239436311337007"/>
          <c:h val="0.511964508373461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денна'!$B$159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9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DE9-4644-A2C5-260C69CF5147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9CBA4D9C-C8F3-48D4-A1E1-9FEDB909A903}" type="VALUE">
                      <a:rPr lang="en-US" sz="1200" i="1"/>
                      <a:pPr/>
                      <a:t>[ЗНАЧЕННЯ]</a:t>
                    </a:fld>
                    <a:endParaRPr lang="uk-U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343-4BE2-B378-4F704AFF81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денна'!$A$160:$A$179</c:f>
              <c:strCache>
                <c:ptCount val="20"/>
                <c:pt idx="0">
                  <c:v>Біологічний</c:v>
                </c:pt>
                <c:pt idx="1">
                  <c:v>Географічний</c:v>
                </c:pt>
                <c:pt idx="2">
                  <c:v>Здоров’я та фізвиховання</c:v>
                </c:pt>
                <c:pt idx="3">
                  <c:v>Іноземної філології</c:v>
                </c:pt>
                <c:pt idx="4">
                  <c:v>Інформаційних технологій</c:v>
                </c:pt>
                <c:pt idx="5">
                  <c:v>Математики та цифрових технологій</c:v>
                </c:pt>
                <c:pt idx="6">
                  <c:v>МЕВ</c:v>
                </c:pt>
                <c:pt idx="7">
                  <c:v>Туризму та МК</c:v>
                </c:pt>
                <c:pt idx="8">
                  <c:v>УУННІ</c:v>
                </c:pt>
                <c:pt idx="9">
                  <c:v>Філія у м.Львові</c:v>
                </c:pt>
                <c:pt idx="10">
                  <c:v>Філологічний</c:v>
                </c:pt>
                <c:pt idx="11">
                  <c:v>Історії та міжнародних відносин</c:v>
                </c:pt>
                <c:pt idx="12">
                  <c:v>Суспільних наук</c:v>
                </c:pt>
                <c:pt idx="13">
                  <c:v>Медичний (6 курс)</c:v>
                </c:pt>
                <c:pt idx="14">
                  <c:v>Фізичний</c:v>
                </c:pt>
                <c:pt idx="15">
                  <c:v>Інженерно-технічний</c:v>
                </c:pt>
                <c:pt idx="16">
                  <c:v>Хімічний</c:v>
                </c:pt>
                <c:pt idx="17">
                  <c:v>Економічний</c:v>
                </c:pt>
                <c:pt idx="18">
                  <c:v>Юридичний</c:v>
                </c:pt>
                <c:pt idx="19">
                  <c:v>Всього по ун-ту</c:v>
                </c:pt>
              </c:strCache>
            </c:strRef>
          </c:cat>
          <c:val>
            <c:numRef>
              <c:f>'Діаграми денна'!$B$160:$B$179</c:f>
              <c:numCache>
                <c:formatCode>0.0</c:formatCode>
                <c:ptCount val="2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98</c:v>
                </c:pt>
                <c:pt idx="12">
                  <c:v>97.3</c:v>
                </c:pt>
                <c:pt idx="13">
                  <c:v>95.6</c:v>
                </c:pt>
                <c:pt idx="14">
                  <c:v>91.4</c:v>
                </c:pt>
                <c:pt idx="15">
                  <c:v>88.9</c:v>
                </c:pt>
                <c:pt idx="16">
                  <c:v>84</c:v>
                </c:pt>
                <c:pt idx="17">
                  <c:v>78.400000000000006</c:v>
                </c:pt>
                <c:pt idx="18">
                  <c:v>77.900000000000006</c:v>
                </c:pt>
                <c:pt idx="19">
                  <c:v>94.3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1-4FBC-A919-0408657EC4ED}"/>
            </c:ext>
          </c:extLst>
        </c:ser>
        <c:ser>
          <c:idx val="1"/>
          <c:order val="1"/>
          <c:tx>
            <c:strRef>
              <c:f>'Діаграми денна'!$C$159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9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DE9-4644-A2C5-260C69CF5147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DE9-4644-A2C5-260C69CF51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денна'!$A$160:$A$179</c:f>
              <c:strCache>
                <c:ptCount val="20"/>
                <c:pt idx="0">
                  <c:v>Біологічний</c:v>
                </c:pt>
                <c:pt idx="1">
                  <c:v>Географічний</c:v>
                </c:pt>
                <c:pt idx="2">
                  <c:v>Здоров’я та фізвиховання</c:v>
                </c:pt>
                <c:pt idx="3">
                  <c:v>Іноземної філології</c:v>
                </c:pt>
                <c:pt idx="4">
                  <c:v>Інформаційних технологій</c:v>
                </c:pt>
                <c:pt idx="5">
                  <c:v>Математики та цифрових технологій</c:v>
                </c:pt>
                <c:pt idx="6">
                  <c:v>МЕВ</c:v>
                </c:pt>
                <c:pt idx="7">
                  <c:v>Туризму та МК</c:v>
                </c:pt>
                <c:pt idx="8">
                  <c:v>УУННІ</c:v>
                </c:pt>
                <c:pt idx="9">
                  <c:v>Філія у м.Львові</c:v>
                </c:pt>
                <c:pt idx="10">
                  <c:v>Філологічний</c:v>
                </c:pt>
                <c:pt idx="11">
                  <c:v>Історії та міжнародних відносин</c:v>
                </c:pt>
                <c:pt idx="12">
                  <c:v>Суспільних наук</c:v>
                </c:pt>
                <c:pt idx="13">
                  <c:v>Медичний (6 курс)</c:v>
                </c:pt>
                <c:pt idx="14">
                  <c:v>Фізичний</c:v>
                </c:pt>
                <c:pt idx="15">
                  <c:v>Інженерно-технічний</c:v>
                </c:pt>
                <c:pt idx="16">
                  <c:v>Хімічний</c:v>
                </c:pt>
                <c:pt idx="17">
                  <c:v>Економічний</c:v>
                </c:pt>
                <c:pt idx="18">
                  <c:v>Юридичний</c:v>
                </c:pt>
                <c:pt idx="19">
                  <c:v>Всього по ун-ту</c:v>
                </c:pt>
              </c:strCache>
            </c:strRef>
          </c:cat>
          <c:val>
            <c:numRef>
              <c:f>'Діаграми денна'!$C$160:$C$179</c:f>
              <c:numCache>
                <c:formatCode>0.0</c:formatCode>
                <c:ptCount val="20"/>
                <c:pt idx="0">
                  <c:v>54.7</c:v>
                </c:pt>
                <c:pt idx="1">
                  <c:v>48.6</c:v>
                </c:pt>
                <c:pt idx="2">
                  <c:v>34</c:v>
                </c:pt>
                <c:pt idx="3">
                  <c:v>88.5</c:v>
                </c:pt>
                <c:pt idx="4">
                  <c:v>50</c:v>
                </c:pt>
                <c:pt idx="5">
                  <c:v>36.799999999999997</c:v>
                </c:pt>
                <c:pt idx="6">
                  <c:v>52.2</c:v>
                </c:pt>
                <c:pt idx="7">
                  <c:v>50</c:v>
                </c:pt>
                <c:pt idx="8">
                  <c:v>62.5</c:v>
                </c:pt>
                <c:pt idx="9">
                  <c:v>88.9</c:v>
                </c:pt>
                <c:pt idx="10">
                  <c:v>92.3</c:v>
                </c:pt>
                <c:pt idx="11">
                  <c:v>42</c:v>
                </c:pt>
                <c:pt idx="12">
                  <c:v>54.7</c:v>
                </c:pt>
                <c:pt idx="13">
                  <c:v>42.7</c:v>
                </c:pt>
                <c:pt idx="14">
                  <c:v>71.400000000000006</c:v>
                </c:pt>
                <c:pt idx="15">
                  <c:v>27.8</c:v>
                </c:pt>
                <c:pt idx="16">
                  <c:v>56</c:v>
                </c:pt>
                <c:pt idx="17">
                  <c:v>62.7</c:v>
                </c:pt>
                <c:pt idx="18">
                  <c:v>42.9</c:v>
                </c:pt>
                <c:pt idx="19">
                  <c:v>50.3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61-4FBC-A919-0408657E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82"/>
        <c:axId val="62366848"/>
        <c:axId val="62368384"/>
      </c:barChart>
      <c:catAx>
        <c:axId val="62366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62368384"/>
        <c:crosses val="autoZero"/>
        <c:auto val="1"/>
        <c:lblAlgn val="ctr"/>
        <c:lblOffset val="100"/>
        <c:noMultiLvlLbl val="0"/>
      </c:catAx>
      <c:valAx>
        <c:axId val="62368384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6236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65411531587871"/>
          <c:y val="0.84966595710969328"/>
          <c:w val="0.10114061021458096"/>
          <c:h val="0.1239744172833141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315923302229407E-2"/>
          <c:y val="3.5171862509992012E-2"/>
          <c:w val="0.92044546271180983"/>
          <c:h val="0.563288078198858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заочна'!$B$2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dLbl>
              <c:idx val="16"/>
              <c:spPr>
                <a:ln>
                  <a:noFill/>
                </a:ln>
                <a:effectLst>
                  <a:outerShdw dist="50800" sx="1000" sy="1000" algn="ctr" rotWithShape="0">
                    <a:srgbClr val="000000"/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45D-4B27-B36F-6D0D96FAF371}"/>
                </c:ext>
              </c:extLst>
            </c:dLbl>
            <c:dLbl>
              <c:idx val="17"/>
              <c:spPr>
                <a:ln>
                  <a:noFill/>
                </a:ln>
                <a:effectLst>
                  <a:outerShdw dist="50800" sx="1000" sy="1000" algn="ctr" rotWithShape="0">
                    <a:srgbClr val="000000"/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/>
                <a:lstStyle/>
                <a:p>
                  <a:pPr>
                    <a:defRPr sz="1050" b="1" i="1">
                      <a:solidFill>
                        <a:sysClr val="windowText" lastClr="000000"/>
                      </a:solidFill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45D-4B27-B36F-6D0D96FAF371}"/>
                </c:ext>
              </c:extLst>
            </c:dLbl>
            <c:spPr>
              <a:ln>
                <a:noFill/>
              </a:ln>
              <a:effectLst>
                <a:outerShdw dist="50800" sx="1000" sy="1000" algn="ctr" rotWithShape="0">
                  <a:srgbClr val="000000"/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заочна'!$A$3:$A$19</c:f>
              <c:strCache>
                <c:ptCount val="17"/>
                <c:pt idx="0">
                  <c:v>Географічний</c:v>
                </c:pt>
                <c:pt idx="1">
                  <c:v>Філія у м. Львів</c:v>
                </c:pt>
                <c:pt idx="2">
                  <c:v>Суспільних наук</c:v>
                </c:pt>
                <c:pt idx="3">
                  <c:v>Біологічний</c:v>
                </c:pt>
                <c:pt idx="4">
                  <c:v>УУННІ</c:v>
                </c:pt>
                <c:pt idx="5">
                  <c:v>Здоров’я та фізвиховання</c:v>
                </c:pt>
                <c:pt idx="6">
                  <c:v>Математики та цифрових технологій</c:v>
                </c:pt>
                <c:pt idx="7">
                  <c:v>Іноземної філології</c:v>
                </c:pt>
                <c:pt idx="8">
                  <c:v>Історії та міжнародних відносин</c:v>
                </c:pt>
                <c:pt idx="9">
                  <c:v>Інформаційних технологій</c:v>
                </c:pt>
                <c:pt idx="10">
                  <c:v>МЕВ</c:v>
                </c:pt>
                <c:pt idx="11">
                  <c:v>Філологічний</c:v>
                </c:pt>
                <c:pt idx="12">
                  <c:v>Юридичний</c:v>
                </c:pt>
                <c:pt idx="13">
                  <c:v>Інженерно-технічний</c:v>
                </c:pt>
                <c:pt idx="14">
                  <c:v>Економічний</c:v>
                </c:pt>
                <c:pt idx="15">
                  <c:v>Туризму та МК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заочна'!$B$3:$B$19</c:f>
              <c:numCache>
                <c:formatCode>0.0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99.3</c:v>
                </c:pt>
                <c:pt idx="3">
                  <c:v>96.7</c:v>
                </c:pt>
                <c:pt idx="4">
                  <c:v>95.8</c:v>
                </c:pt>
                <c:pt idx="5">
                  <c:v>94.7</c:v>
                </c:pt>
                <c:pt idx="6">
                  <c:v>93.3</c:v>
                </c:pt>
                <c:pt idx="7">
                  <c:v>90.2</c:v>
                </c:pt>
                <c:pt idx="8">
                  <c:v>90.2</c:v>
                </c:pt>
                <c:pt idx="9">
                  <c:v>89.1</c:v>
                </c:pt>
                <c:pt idx="10">
                  <c:v>81.5</c:v>
                </c:pt>
                <c:pt idx="11">
                  <c:v>81</c:v>
                </c:pt>
                <c:pt idx="12">
                  <c:v>79</c:v>
                </c:pt>
                <c:pt idx="13">
                  <c:v>72.7</c:v>
                </c:pt>
                <c:pt idx="14">
                  <c:v>57.7</c:v>
                </c:pt>
                <c:pt idx="15">
                  <c:v>52.3</c:v>
                </c:pt>
                <c:pt idx="16">
                  <c:v>84.9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45-4A98-9AC0-60AA0FF9DE56}"/>
            </c:ext>
          </c:extLst>
        </c:ser>
        <c:ser>
          <c:idx val="1"/>
          <c:order val="1"/>
          <c:tx>
            <c:strRef>
              <c:f>'Діаграми заочна'!$C$2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  <a:effectLst>
              <a:outerShdw blurRad="50800" dist="50800" sx="1000" sy="1000" algn="ctr" rotWithShape="0">
                <a:srgbClr val="000000"/>
              </a:outerShdw>
            </a:effectLst>
          </c:spPr>
          <c:invertIfNegative val="0"/>
          <c:dLbls>
            <c:dLbl>
              <c:idx val="16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45D-4B27-B36F-6D0D96FAF371}"/>
                </c:ext>
              </c:extLst>
            </c:dLbl>
            <c:dLbl>
              <c:idx val="17"/>
              <c:spPr/>
              <c:txPr>
                <a:bodyPr/>
                <a:lstStyle/>
                <a:p>
                  <a:pPr>
                    <a:defRPr sz="105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45D-4B27-B36F-6D0D96FAF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заочна'!$A$3:$A$19</c:f>
              <c:strCache>
                <c:ptCount val="17"/>
                <c:pt idx="0">
                  <c:v>Географічний</c:v>
                </c:pt>
                <c:pt idx="1">
                  <c:v>Філія у м. Львів</c:v>
                </c:pt>
                <c:pt idx="2">
                  <c:v>Суспільних наук</c:v>
                </c:pt>
                <c:pt idx="3">
                  <c:v>Біологічний</c:v>
                </c:pt>
                <c:pt idx="4">
                  <c:v>УУННІ</c:v>
                </c:pt>
                <c:pt idx="5">
                  <c:v>Здоров’я та фізвиховання</c:v>
                </c:pt>
                <c:pt idx="6">
                  <c:v>Математики та цифрових технологій</c:v>
                </c:pt>
                <c:pt idx="7">
                  <c:v>Іноземної філології</c:v>
                </c:pt>
                <c:pt idx="8">
                  <c:v>Історії та міжнародних відносин</c:v>
                </c:pt>
                <c:pt idx="9">
                  <c:v>Інформаційних технологій</c:v>
                </c:pt>
                <c:pt idx="10">
                  <c:v>МЕВ</c:v>
                </c:pt>
                <c:pt idx="11">
                  <c:v>Філологічний</c:v>
                </c:pt>
                <c:pt idx="12">
                  <c:v>Юридичний</c:v>
                </c:pt>
                <c:pt idx="13">
                  <c:v>Інженерно-технічний</c:v>
                </c:pt>
                <c:pt idx="14">
                  <c:v>Економічний</c:v>
                </c:pt>
                <c:pt idx="15">
                  <c:v>Туризму та МК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заочна'!$C$3:$C$19</c:f>
              <c:numCache>
                <c:formatCode>0.0</c:formatCode>
                <c:ptCount val="17"/>
                <c:pt idx="0">
                  <c:v>9.3000000000000007</c:v>
                </c:pt>
                <c:pt idx="1">
                  <c:v>48.1</c:v>
                </c:pt>
                <c:pt idx="2">
                  <c:v>32</c:v>
                </c:pt>
                <c:pt idx="3">
                  <c:v>9.8000000000000007</c:v>
                </c:pt>
                <c:pt idx="4">
                  <c:v>47.9</c:v>
                </c:pt>
                <c:pt idx="5">
                  <c:v>17.7</c:v>
                </c:pt>
                <c:pt idx="6">
                  <c:v>15</c:v>
                </c:pt>
                <c:pt idx="7">
                  <c:v>37.799999999999997</c:v>
                </c:pt>
                <c:pt idx="8">
                  <c:v>8.3000000000000007</c:v>
                </c:pt>
                <c:pt idx="9">
                  <c:v>0</c:v>
                </c:pt>
                <c:pt idx="10">
                  <c:v>13.3</c:v>
                </c:pt>
                <c:pt idx="11">
                  <c:v>20.100000000000001</c:v>
                </c:pt>
                <c:pt idx="12">
                  <c:v>10</c:v>
                </c:pt>
                <c:pt idx="13">
                  <c:v>3.9</c:v>
                </c:pt>
                <c:pt idx="14">
                  <c:v>27.4</c:v>
                </c:pt>
                <c:pt idx="15">
                  <c:v>8.1</c:v>
                </c:pt>
                <c:pt idx="16">
                  <c:v>16.899999999999999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45-4A98-9AC0-60AA0FF9D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83"/>
        <c:axId val="66882560"/>
        <c:axId val="66896640"/>
      </c:barChart>
      <c:catAx>
        <c:axId val="66882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66896640"/>
        <c:crosses val="autoZero"/>
        <c:auto val="1"/>
        <c:lblAlgn val="ctr"/>
        <c:lblOffset val="100"/>
        <c:noMultiLvlLbl val="0"/>
      </c:catAx>
      <c:valAx>
        <c:axId val="66896640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66882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06350418572249"/>
          <c:y val="0.8418610623312377"/>
          <c:w val="0.10390902273720723"/>
          <c:h val="0.11563813516116242"/>
        </c:manualLayout>
      </c:layout>
      <c:overlay val="0"/>
      <c:txPr>
        <a:bodyPr/>
        <a:lstStyle/>
        <a:p>
          <a:pPr>
            <a:defRPr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166604035760793E-2"/>
          <c:y val="3.5947712418300699E-2"/>
          <c:w val="0.89373440417617123"/>
          <c:h val="0.5699945962637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заочна'!$B$25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26A-4717-9544-EB3EF8E4E5C0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26A-4717-9544-EB3EF8E4E5C0}"/>
                </c:ext>
              </c:extLst>
            </c:dLbl>
            <c:dLbl>
              <c:idx val="17"/>
              <c:spPr/>
              <c:txPr>
                <a:bodyPr/>
                <a:lstStyle/>
                <a:p>
                  <a:pPr>
                    <a:defRPr sz="10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26A-4717-9544-EB3EF8E4E5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заочна'!$A$26:$A$42</c:f>
              <c:strCache>
                <c:ptCount val="17"/>
                <c:pt idx="0">
                  <c:v>Географічний</c:v>
                </c:pt>
                <c:pt idx="1">
                  <c:v>Математики та цифрових технологій</c:v>
                </c:pt>
                <c:pt idx="2">
                  <c:v>Суспільних наук</c:v>
                </c:pt>
                <c:pt idx="3">
                  <c:v>Філія у м. Львів</c:v>
                </c:pt>
                <c:pt idx="4">
                  <c:v>УУННІ</c:v>
                </c:pt>
                <c:pt idx="5">
                  <c:v>Здоров’я та фізвиховання</c:v>
                </c:pt>
                <c:pt idx="6">
                  <c:v>Біологічний</c:v>
                </c:pt>
                <c:pt idx="7">
                  <c:v>Історії та міжнародних відносин</c:v>
                </c:pt>
                <c:pt idx="8">
                  <c:v>Іноземної філології</c:v>
                </c:pt>
                <c:pt idx="9">
                  <c:v>Інформаційних технологій</c:v>
                </c:pt>
                <c:pt idx="10">
                  <c:v>Юридичний</c:v>
                </c:pt>
                <c:pt idx="11">
                  <c:v>Філологічний</c:v>
                </c:pt>
                <c:pt idx="12">
                  <c:v>Інженерно-технічний</c:v>
                </c:pt>
                <c:pt idx="13">
                  <c:v>МЕВ</c:v>
                </c:pt>
                <c:pt idx="14">
                  <c:v>Туризму та МК</c:v>
                </c:pt>
                <c:pt idx="15">
                  <c:v>Економічний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заочна'!$B$26:$B$42</c:f>
              <c:numCache>
                <c:formatCode>0.0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90.9</c:v>
                </c:pt>
                <c:pt idx="5">
                  <c:v>88.9</c:v>
                </c:pt>
                <c:pt idx="6">
                  <c:v>86.7</c:v>
                </c:pt>
                <c:pt idx="7">
                  <c:v>85.3</c:v>
                </c:pt>
                <c:pt idx="8">
                  <c:v>81.3</c:v>
                </c:pt>
                <c:pt idx="9">
                  <c:v>77.8</c:v>
                </c:pt>
                <c:pt idx="10">
                  <c:v>77.5</c:v>
                </c:pt>
                <c:pt idx="11">
                  <c:v>72.2</c:v>
                </c:pt>
                <c:pt idx="12">
                  <c:v>61.5</c:v>
                </c:pt>
                <c:pt idx="13">
                  <c:v>61.5</c:v>
                </c:pt>
                <c:pt idx="14">
                  <c:v>60.7</c:v>
                </c:pt>
                <c:pt idx="15">
                  <c:v>37.5</c:v>
                </c:pt>
                <c:pt idx="16">
                  <c:v>78.8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CF-4CCE-840B-547C9A67A922}"/>
            </c:ext>
          </c:extLst>
        </c:ser>
        <c:ser>
          <c:idx val="1"/>
          <c:order val="1"/>
          <c:tx>
            <c:strRef>
              <c:f>'Діаграми заочна'!$C$25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5"/>
              <c:tx>
                <c:rich>
                  <a:bodyPr/>
                  <a:lstStyle/>
                  <a:p>
                    <a:pPr>
                      <a:defRPr sz="1200" b="1" i="1"/>
                    </a:pPr>
                    <a:r>
                      <a:rPr lang="en-US" sz="1000"/>
                      <a:t>12,5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26A-4717-9544-EB3EF8E4E5C0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D26A-4717-9544-EB3EF8E4E5C0}"/>
                </c:ext>
              </c:extLst>
            </c:dLbl>
            <c:dLbl>
              <c:idx val="17"/>
              <c:spPr/>
              <c:txPr>
                <a:bodyPr/>
                <a:lstStyle/>
                <a:p>
                  <a:pPr>
                    <a:defRPr sz="105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26A-4717-9544-EB3EF8E4E5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заочна'!$A$26:$A$42</c:f>
              <c:strCache>
                <c:ptCount val="17"/>
                <c:pt idx="0">
                  <c:v>Географічний</c:v>
                </c:pt>
                <c:pt idx="1">
                  <c:v>Математики та цифрових технологій</c:v>
                </c:pt>
                <c:pt idx="2">
                  <c:v>Суспільних наук</c:v>
                </c:pt>
                <c:pt idx="3">
                  <c:v>Філія у м. Львів</c:v>
                </c:pt>
                <c:pt idx="4">
                  <c:v>УУННІ</c:v>
                </c:pt>
                <c:pt idx="5">
                  <c:v>Здоров’я та фізвиховання</c:v>
                </c:pt>
                <c:pt idx="6">
                  <c:v>Біологічний</c:v>
                </c:pt>
                <c:pt idx="7">
                  <c:v>Історії та міжнародних відносин</c:v>
                </c:pt>
                <c:pt idx="8">
                  <c:v>Іноземної філології</c:v>
                </c:pt>
                <c:pt idx="9">
                  <c:v>Інформаційних технологій</c:v>
                </c:pt>
                <c:pt idx="10">
                  <c:v>Юридичний</c:v>
                </c:pt>
                <c:pt idx="11">
                  <c:v>Філологічний</c:v>
                </c:pt>
                <c:pt idx="12">
                  <c:v>Інженерно-технічний</c:v>
                </c:pt>
                <c:pt idx="13">
                  <c:v>МЕВ</c:v>
                </c:pt>
                <c:pt idx="14">
                  <c:v>Туризму та МК</c:v>
                </c:pt>
                <c:pt idx="15">
                  <c:v>Економічний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заочна'!$C$26:$C$42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20.5</c:v>
                </c:pt>
                <c:pt idx="3">
                  <c:v>50</c:v>
                </c:pt>
                <c:pt idx="4">
                  <c:v>45.5</c:v>
                </c:pt>
                <c:pt idx="5">
                  <c:v>6.7</c:v>
                </c:pt>
                <c:pt idx="6">
                  <c:v>13.3</c:v>
                </c:pt>
                <c:pt idx="7">
                  <c:v>0</c:v>
                </c:pt>
                <c:pt idx="8">
                  <c:v>50</c:v>
                </c:pt>
                <c:pt idx="9">
                  <c:v>0</c:v>
                </c:pt>
                <c:pt idx="10">
                  <c:v>9.9</c:v>
                </c:pt>
                <c:pt idx="11">
                  <c:v>44.4</c:v>
                </c:pt>
                <c:pt idx="12">
                  <c:v>0</c:v>
                </c:pt>
                <c:pt idx="13">
                  <c:v>7.7</c:v>
                </c:pt>
                <c:pt idx="14">
                  <c:v>14.3</c:v>
                </c:pt>
                <c:pt idx="15">
                  <c:v>12.5</c:v>
                </c:pt>
                <c:pt idx="16">
                  <c:v>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CF-4CCE-840B-547C9A67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overlap val="76"/>
        <c:axId val="66945024"/>
        <c:axId val="66946560"/>
      </c:barChart>
      <c:catAx>
        <c:axId val="66945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66946560"/>
        <c:crosses val="autoZero"/>
        <c:auto val="1"/>
        <c:lblAlgn val="ctr"/>
        <c:lblOffset val="100"/>
        <c:noMultiLvlLbl val="0"/>
      </c:catAx>
      <c:valAx>
        <c:axId val="66946560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66945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3780576262597"/>
          <c:y val="0.83633034841233056"/>
          <c:w val="0.13522682583655957"/>
          <c:h val="0.11818897637795275"/>
        </c:manualLayout>
      </c:layout>
      <c:overlay val="0"/>
      <c:txPr>
        <a:bodyPr/>
        <a:lstStyle/>
        <a:p>
          <a:pPr>
            <a:defRPr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77188950160373E-2"/>
          <c:y val="3.7037037037037056E-2"/>
          <c:w val="0.90578459046670234"/>
          <c:h val="0.547285718073119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заочна'!$B$47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6"/>
              <c:spPr/>
              <c:txPr>
                <a:bodyPr/>
                <a:lstStyle/>
                <a:p>
                  <a:pPr>
                    <a:defRPr sz="105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1C1-44FF-A271-0FF30FF371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заочна'!$A$48:$A$64</c:f>
              <c:strCache>
                <c:ptCount val="17"/>
                <c:pt idx="0">
                  <c:v>Географічний</c:v>
                </c:pt>
                <c:pt idx="1">
                  <c:v>Інформаційних технологій</c:v>
                </c:pt>
                <c:pt idx="2">
                  <c:v>УУННІ</c:v>
                </c:pt>
                <c:pt idx="3">
                  <c:v>Філія у м. Львів</c:v>
                </c:pt>
                <c:pt idx="4">
                  <c:v>Суспільних наук</c:v>
                </c:pt>
                <c:pt idx="5">
                  <c:v>Біологічний</c:v>
                </c:pt>
                <c:pt idx="6">
                  <c:v>Здоров’я та фізвиховання</c:v>
                </c:pt>
                <c:pt idx="7">
                  <c:v>Математики та цифрових технологій</c:v>
                </c:pt>
                <c:pt idx="8">
                  <c:v>Юридичний</c:v>
                </c:pt>
                <c:pt idx="9">
                  <c:v>Філологічний</c:v>
                </c:pt>
                <c:pt idx="10">
                  <c:v>Історії та міжнародних відносин</c:v>
                </c:pt>
                <c:pt idx="11">
                  <c:v>Іноземної філології</c:v>
                </c:pt>
                <c:pt idx="12">
                  <c:v>МЕВ</c:v>
                </c:pt>
                <c:pt idx="13">
                  <c:v>Туризму та МК</c:v>
                </c:pt>
                <c:pt idx="14">
                  <c:v>Інженерно-технічний</c:v>
                </c:pt>
                <c:pt idx="15">
                  <c:v>Економічний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заочна'!$B$48:$B$64</c:f>
              <c:numCache>
                <c:formatCode>0.0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96.8</c:v>
                </c:pt>
                <c:pt idx="5">
                  <c:v>94.6</c:v>
                </c:pt>
                <c:pt idx="6">
                  <c:v>91.6</c:v>
                </c:pt>
                <c:pt idx="7">
                  <c:v>90</c:v>
                </c:pt>
                <c:pt idx="8">
                  <c:v>82.9</c:v>
                </c:pt>
                <c:pt idx="9">
                  <c:v>80</c:v>
                </c:pt>
                <c:pt idx="10">
                  <c:v>77.5</c:v>
                </c:pt>
                <c:pt idx="11">
                  <c:v>75</c:v>
                </c:pt>
                <c:pt idx="12">
                  <c:v>59.1</c:v>
                </c:pt>
                <c:pt idx="13">
                  <c:v>38.5</c:v>
                </c:pt>
                <c:pt idx="14">
                  <c:v>33.299999999999997</c:v>
                </c:pt>
                <c:pt idx="15">
                  <c:v>22</c:v>
                </c:pt>
                <c:pt idx="16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6A-43E8-A084-37CDDDF5140E}"/>
            </c:ext>
          </c:extLst>
        </c:ser>
        <c:ser>
          <c:idx val="1"/>
          <c:order val="1"/>
          <c:tx>
            <c:strRef>
              <c:f>'Діаграми заочна'!$C$47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6"/>
              <c:spPr/>
              <c:txPr>
                <a:bodyPr/>
                <a:lstStyle/>
                <a:p>
                  <a:pPr>
                    <a:defRPr sz="105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1C1-44FF-A271-0FF30FF371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заочна'!$A$48:$A$64</c:f>
              <c:strCache>
                <c:ptCount val="17"/>
                <c:pt idx="0">
                  <c:v>Географічний</c:v>
                </c:pt>
                <c:pt idx="1">
                  <c:v>Інформаційних технологій</c:v>
                </c:pt>
                <c:pt idx="2">
                  <c:v>УУННІ</c:v>
                </c:pt>
                <c:pt idx="3">
                  <c:v>Філія у м. Львів</c:v>
                </c:pt>
                <c:pt idx="4">
                  <c:v>Суспільних наук</c:v>
                </c:pt>
                <c:pt idx="5">
                  <c:v>Біологічний</c:v>
                </c:pt>
                <c:pt idx="6">
                  <c:v>Здоров’я та фізвиховання</c:v>
                </c:pt>
                <c:pt idx="7">
                  <c:v>Математики та цифрових технологій</c:v>
                </c:pt>
                <c:pt idx="8">
                  <c:v>Юридичний</c:v>
                </c:pt>
                <c:pt idx="9">
                  <c:v>Філологічний</c:v>
                </c:pt>
                <c:pt idx="10">
                  <c:v>Історії та міжнародних відносин</c:v>
                </c:pt>
                <c:pt idx="11">
                  <c:v>Іноземної філології</c:v>
                </c:pt>
                <c:pt idx="12">
                  <c:v>МЕВ</c:v>
                </c:pt>
                <c:pt idx="13">
                  <c:v>Туризму та МК</c:v>
                </c:pt>
                <c:pt idx="14">
                  <c:v>Інженерно-технічний</c:v>
                </c:pt>
                <c:pt idx="15">
                  <c:v>Економічний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заочна'!$C$48:$C$64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45.5</c:v>
                </c:pt>
                <c:pt idx="3">
                  <c:v>0</c:v>
                </c:pt>
                <c:pt idx="4">
                  <c:v>16.100000000000001</c:v>
                </c:pt>
                <c:pt idx="5">
                  <c:v>5.4</c:v>
                </c:pt>
                <c:pt idx="6">
                  <c:v>20.5</c:v>
                </c:pt>
                <c:pt idx="7">
                  <c:v>0</c:v>
                </c:pt>
                <c:pt idx="8">
                  <c:v>3.9</c:v>
                </c:pt>
                <c:pt idx="9">
                  <c:v>16</c:v>
                </c:pt>
                <c:pt idx="10">
                  <c:v>2.5</c:v>
                </c:pt>
                <c:pt idx="11">
                  <c:v>14.3</c:v>
                </c:pt>
                <c:pt idx="12">
                  <c:v>9.1</c:v>
                </c:pt>
                <c:pt idx="13">
                  <c:v>0</c:v>
                </c:pt>
                <c:pt idx="14">
                  <c:v>0</c:v>
                </c:pt>
                <c:pt idx="15">
                  <c:v>2.4</c:v>
                </c:pt>
                <c:pt idx="16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6A-43E8-A084-37CDDDF51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79"/>
        <c:axId val="65347584"/>
        <c:axId val="65349120"/>
      </c:barChart>
      <c:catAx>
        <c:axId val="65347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65349120"/>
        <c:crosses val="autoZero"/>
        <c:auto val="1"/>
        <c:lblAlgn val="ctr"/>
        <c:lblOffset val="100"/>
        <c:noMultiLvlLbl val="0"/>
      </c:catAx>
      <c:valAx>
        <c:axId val="65349120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65347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858375499954867"/>
          <c:y val="0.83305416368408558"/>
          <c:w val="0.14262601192608967"/>
          <c:h val="0.12177046051061806"/>
        </c:manualLayout>
      </c:layout>
      <c:overlay val="0"/>
      <c:txPr>
        <a:bodyPr/>
        <a:lstStyle/>
        <a:p>
          <a:pPr>
            <a:defRPr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83292706451826E-2"/>
          <c:y val="4.1314553990610334E-2"/>
          <c:w val="0.92782713408040063"/>
          <c:h val="0.55408023345397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заочна'!$B$69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4"/>
              <c:spPr/>
              <c:txPr>
                <a:bodyPr/>
                <a:lstStyle/>
                <a:p>
                  <a:pPr>
                    <a:defRPr sz="10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ACE-451B-BC59-38958E442E82}"/>
                </c:ext>
              </c:extLst>
            </c:dLbl>
            <c:dLbl>
              <c:idx val="16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ACE-451B-BC59-38958E442E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заочна'!$A$70:$A$86</c:f>
              <c:strCache>
                <c:ptCount val="17"/>
                <c:pt idx="0">
                  <c:v>Географічний</c:v>
                </c:pt>
                <c:pt idx="1">
                  <c:v>Суспільних наук</c:v>
                </c:pt>
                <c:pt idx="2">
                  <c:v>УУННІ</c:v>
                </c:pt>
                <c:pt idx="3">
                  <c:v>Філія у м. Львів</c:v>
                </c:pt>
                <c:pt idx="4">
                  <c:v>Здоров’я та фізвиховання</c:v>
                </c:pt>
                <c:pt idx="5">
                  <c:v>Біологічний</c:v>
                </c:pt>
                <c:pt idx="6">
                  <c:v>Математики та цифрових технологій</c:v>
                </c:pt>
                <c:pt idx="7">
                  <c:v>Історії та міжнародних відносин</c:v>
                </c:pt>
                <c:pt idx="8">
                  <c:v>Інформаційних технологій</c:v>
                </c:pt>
                <c:pt idx="9">
                  <c:v>Іноземної філології</c:v>
                </c:pt>
                <c:pt idx="10">
                  <c:v>МЕВ</c:v>
                </c:pt>
                <c:pt idx="11">
                  <c:v>Інженерно-технічний</c:v>
                </c:pt>
                <c:pt idx="12">
                  <c:v>Філологічний</c:v>
                </c:pt>
                <c:pt idx="13">
                  <c:v>Економічний</c:v>
                </c:pt>
                <c:pt idx="14">
                  <c:v>Юридичний</c:v>
                </c:pt>
                <c:pt idx="15">
                  <c:v>Туризму та МК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заочна'!$B$70:$B$86</c:f>
              <c:numCache>
                <c:formatCode>0.0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96.9</c:v>
                </c:pt>
                <c:pt idx="5">
                  <c:v>96.2</c:v>
                </c:pt>
                <c:pt idx="6">
                  <c:v>91.7</c:v>
                </c:pt>
                <c:pt idx="7">
                  <c:v>87.5</c:v>
                </c:pt>
                <c:pt idx="8">
                  <c:v>82.4</c:v>
                </c:pt>
                <c:pt idx="9">
                  <c:v>80.8</c:v>
                </c:pt>
                <c:pt idx="10">
                  <c:v>80</c:v>
                </c:pt>
                <c:pt idx="11">
                  <c:v>69</c:v>
                </c:pt>
                <c:pt idx="12">
                  <c:v>68.8</c:v>
                </c:pt>
                <c:pt idx="13">
                  <c:v>59.3</c:v>
                </c:pt>
                <c:pt idx="14">
                  <c:v>59</c:v>
                </c:pt>
                <c:pt idx="15">
                  <c:v>44.7</c:v>
                </c:pt>
                <c:pt idx="16">
                  <c:v>82.1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C7-49A9-8E5A-0940654FC03A}"/>
            </c:ext>
          </c:extLst>
        </c:ser>
        <c:ser>
          <c:idx val="1"/>
          <c:order val="1"/>
          <c:tx>
            <c:strRef>
              <c:f>'Діаграми заочна'!$C$69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4"/>
              <c:spPr/>
              <c:txPr>
                <a:bodyPr/>
                <a:lstStyle/>
                <a:p>
                  <a:pPr>
                    <a:defRPr sz="105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ACE-451B-BC59-38958E442E82}"/>
                </c:ext>
              </c:extLst>
            </c:dLbl>
            <c:dLbl>
              <c:idx val="16"/>
              <c:spPr/>
              <c:txPr>
                <a:bodyPr/>
                <a:lstStyle/>
                <a:p>
                  <a:pPr>
                    <a:defRPr sz="1200" b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ACE-451B-BC59-38958E442E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заочна'!$A$70:$A$86</c:f>
              <c:strCache>
                <c:ptCount val="17"/>
                <c:pt idx="0">
                  <c:v>Географічний</c:v>
                </c:pt>
                <c:pt idx="1">
                  <c:v>Суспільних наук</c:v>
                </c:pt>
                <c:pt idx="2">
                  <c:v>УУННІ</c:v>
                </c:pt>
                <c:pt idx="3">
                  <c:v>Філія у м. Львів</c:v>
                </c:pt>
                <c:pt idx="4">
                  <c:v>Здоров’я та фізвиховання</c:v>
                </c:pt>
                <c:pt idx="5">
                  <c:v>Біологічний</c:v>
                </c:pt>
                <c:pt idx="6">
                  <c:v>Математики та цифрових технологій</c:v>
                </c:pt>
                <c:pt idx="7">
                  <c:v>Історії та міжнародних відносин</c:v>
                </c:pt>
                <c:pt idx="8">
                  <c:v>Інформаційних технологій</c:v>
                </c:pt>
                <c:pt idx="9">
                  <c:v>Іноземної філології</c:v>
                </c:pt>
                <c:pt idx="10">
                  <c:v>МЕВ</c:v>
                </c:pt>
                <c:pt idx="11">
                  <c:v>Інженерно-технічний</c:v>
                </c:pt>
                <c:pt idx="12">
                  <c:v>Філологічний</c:v>
                </c:pt>
                <c:pt idx="13">
                  <c:v>Економічний</c:v>
                </c:pt>
                <c:pt idx="14">
                  <c:v>Юридичний</c:v>
                </c:pt>
                <c:pt idx="15">
                  <c:v>Туризму та МК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заочна'!$C$70:$C$86</c:f>
              <c:numCache>
                <c:formatCode>0.0</c:formatCode>
                <c:ptCount val="17"/>
                <c:pt idx="0">
                  <c:v>0</c:v>
                </c:pt>
                <c:pt idx="1">
                  <c:v>13.6</c:v>
                </c:pt>
                <c:pt idx="2">
                  <c:v>44.4</c:v>
                </c:pt>
                <c:pt idx="3">
                  <c:v>16.7</c:v>
                </c:pt>
                <c:pt idx="4">
                  <c:v>10.199999999999999</c:v>
                </c:pt>
                <c:pt idx="5">
                  <c:v>0</c:v>
                </c:pt>
                <c:pt idx="6">
                  <c:v>0</c:v>
                </c:pt>
                <c:pt idx="7">
                  <c:v>15</c:v>
                </c:pt>
                <c:pt idx="8">
                  <c:v>0</c:v>
                </c:pt>
                <c:pt idx="9">
                  <c:v>7.7</c:v>
                </c:pt>
                <c:pt idx="10">
                  <c:v>3.3</c:v>
                </c:pt>
                <c:pt idx="11">
                  <c:v>3.4</c:v>
                </c:pt>
                <c:pt idx="12">
                  <c:v>9.4</c:v>
                </c:pt>
                <c:pt idx="13">
                  <c:v>7.4</c:v>
                </c:pt>
                <c:pt idx="14">
                  <c:v>3.3</c:v>
                </c:pt>
                <c:pt idx="15">
                  <c:v>0</c:v>
                </c:pt>
                <c:pt idx="16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C7-49A9-8E5A-0940654FC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overlap val="81"/>
        <c:axId val="65401600"/>
        <c:axId val="65403136"/>
      </c:barChart>
      <c:catAx>
        <c:axId val="65401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65403136"/>
        <c:crosses val="autoZero"/>
        <c:auto val="1"/>
        <c:lblAlgn val="ctr"/>
        <c:lblOffset val="100"/>
        <c:noMultiLvlLbl val="0"/>
      </c:catAx>
      <c:valAx>
        <c:axId val="65403136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65401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008236442604973"/>
          <c:y val="0.85155217054564547"/>
          <c:w val="0.14077875009499091"/>
          <c:h val="0.11732625314960557"/>
        </c:manualLayout>
      </c:layout>
      <c:overlay val="0"/>
      <c:txPr>
        <a:bodyPr/>
        <a:lstStyle/>
        <a:p>
          <a:pPr>
            <a:defRPr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712489668073339E-2"/>
          <c:y val="3.7606837606837612E-2"/>
          <c:w val="0.93020901669059486"/>
          <c:h val="0.54032088296655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заочна'!$B$94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5"/>
              <c:spPr/>
              <c:txPr>
                <a:bodyPr/>
                <a:lstStyle/>
                <a:p>
                  <a:pPr>
                    <a:defRPr sz="10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F43-493D-9215-FB26C47A2EE4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F43-493D-9215-FB26C47A2E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заочна'!$A$95:$A$111</c:f>
              <c:strCache>
                <c:ptCount val="17"/>
                <c:pt idx="0">
                  <c:v>Біологічний</c:v>
                </c:pt>
                <c:pt idx="1">
                  <c:v>Географічний</c:v>
                </c:pt>
                <c:pt idx="2">
                  <c:v>Суспільних наук</c:v>
                </c:pt>
                <c:pt idx="3">
                  <c:v>УУННІ</c:v>
                </c:pt>
                <c:pt idx="4">
                  <c:v>Філія у м. Львів</c:v>
                </c:pt>
                <c:pt idx="5">
                  <c:v>Історії та міжнародних відносин</c:v>
                </c:pt>
                <c:pt idx="6">
                  <c:v>Іноземної філології</c:v>
                </c:pt>
                <c:pt idx="7">
                  <c:v>Здоров’я та фізвиховання</c:v>
                </c:pt>
                <c:pt idx="8">
                  <c:v>МЕВ</c:v>
                </c:pt>
                <c:pt idx="9">
                  <c:v>Інформаційних технологій</c:v>
                </c:pt>
                <c:pt idx="10">
                  <c:v>Математики та цифрових технологій</c:v>
                </c:pt>
                <c:pt idx="11">
                  <c:v>Інженерно-технічний</c:v>
                </c:pt>
                <c:pt idx="12">
                  <c:v>Юридичний</c:v>
                </c:pt>
                <c:pt idx="13">
                  <c:v>Філологічний</c:v>
                </c:pt>
                <c:pt idx="14">
                  <c:v>Економічний</c:v>
                </c:pt>
                <c:pt idx="15">
                  <c:v>Туризму та МК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заочна'!$B$95:$B$111</c:f>
              <c:numCache>
                <c:formatCode>0.0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96.9</c:v>
                </c:pt>
                <c:pt idx="6">
                  <c:v>95</c:v>
                </c:pt>
                <c:pt idx="7">
                  <c:v>94.9</c:v>
                </c:pt>
                <c:pt idx="8">
                  <c:v>87.5</c:v>
                </c:pt>
                <c:pt idx="9">
                  <c:v>86.4</c:v>
                </c:pt>
                <c:pt idx="10">
                  <c:v>83.3</c:v>
                </c:pt>
                <c:pt idx="11">
                  <c:v>81</c:v>
                </c:pt>
                <c:pt idx="12">
                  <c:v>71.900000000000006</c:v>
                </c:pt>
                <c:pt idx="13">
                  <c:v>62.2</c:v>
                </c:pt>
                <c:pt idx="14">
                  <c:v>44.7</c:v>
                </c:pt>
                <c:pt idx="15">
                  <c:v>24</c:v>
                </c:pt>
                <c:pt idx="16">
                  <c:v>80.099999999999994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8F-441F-B6F6-C9C8C25BFB18}"/>
            </c:ext>
          </c:extLst>
        </c:ser>
        <c:ser>
          <c:idx val="1"/>
          <c:order val="1"/>
          <c:tx>
            <c:strRef>
              <c:f>'Діаграми заочна'!$C$94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5"/>
              <c:spPr/>
              <c:txPr>
                <a:bodyPr/>
                <a:lstStyle/>
                <a:p>
                  <a:pPr>
                    <a:defRPr sz="1000" b="1" i="0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F43-493D-9215-FB26C47A2EE4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F43-493D-9215-FB26C47A2E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заочна'!$A$95:$A$111</c:f>
              <c:strCache>
                <c:ptCount val="17"/>
                <c:pt idx="0">
                  <c:v>Біологічний</c:v>
                </c:pt>
                <c:pt idx="1">
                  <c:v>Географічний</c:v>
                </c:pt>
                <c:pt idx="2">
                  <c:v>Суспільних наук</c:v>
                </c:pt>
                <c:pt idx="3">
                  <c:v>УУННІ</c:v>
                </c:pt>
                <c:pt idx="4">
                  <c:v>Філія у м. Львів</c:v>
                </c:pt>
                <c:pt idx="5">
                  <c:v>Історії та міжнародних відносин</c:v>
                </c:pt>
                <c:pt idx="6">
                  <c:v>Іноземної філології</c:v>
                </c:pt>
                <c:pt idx="7">
                  <c:v>Здоров’я та фізвиховання</c:v>
                </c:pt>
                <c:pt idx="8">
                  <c:v>МЕВ</c:v>
                </c:pt>
                <c:pt idx="9">
                  <c:v>Інформаційних технологій</c:v>
                </c:pt>
                <c:pt idx="10">
                  <c:v>Математики та цифрових технологій</c:v>
                </c:pt>
                <c:pt idx="11">
                  <c:v>Інженерно-технічний</c:v>
                </c:pt>
                <c:pt idx="12">
                  <c:v>Юридичний</c:v>
                </c:pt>
                <c:pt idx="13">
                  <c:v>Філологічний</c:v>
                </c:pt>
                <c:pt idx="14">
                  <c:v>Економічний</c:v>
                </c:pt>
                <c:pt idx="15">
                  <c:v>Туризму та МК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заочна'!$C$95:$C$111</c:f>
              <c:numCache>
                <c:formatCode>0.0</c:formatCode>
                <c:ptCount val="17"/>
                <c:pt idx="0">
                  <c:v>3.6</c:v>
                </c:pt>
                <c:pt idx="1">
                  <c:v>0</c:v>
                </c:pt>
                <c:pt idx="2">
                  <c:v>13.8</c:v>
                </c:pt>
                <c:pt idx="3">
                  <c:v>50</c:v>
                </c:pt>
                <c:pt idx="4">
                  <c:v>50</c:v>
                </c:pt>
                <c:pt idx="5">
                  <c:v>6.3</c:v>
                </c:pt>
                <c:pt idx="6">
                  <c:v>30</c:v>
                </c:pt>
                <c:pt idx="7">
                  <c:v>16.5</c:v>
                </c:pt>
                <c:pt idx="8">
                  <c:v>12.5</c:v>
                </c:pt>
                <c:pt idx="9">
                  <c:v>0</c:v>
                </c:pt>
                <c:pt idx="10">
                  <c:v>0</c:v>
                </c:pt>
                <c:pt idx="11">
                  <c:v>9.5</c:v>
                </c:pt>
                <c:pt idx="12">
                  <c:v>10.5</c:v>
                </c:pt>
                <c:pt idx="13">
                  <c:v>2.7</c:v>
                </c:pt>
                <c:pt idx="14">
                  <c:v>14.9</c:v>
                </c:pt>
                <c:pt idx="15">
                  <c:v>4</c:v>
                </c:pt>
                <c:pt idx="16">
                  <c:v>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8F-441F-B6F6-C9C8C25BF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79"/>
        <c:axId val="66761472"/>
        <c:axId val="66763008"/>
      </c:barChart>
      <c:catAx>
        <c:axId val="66761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66763008"/>
        <c:crosses val="autoZero"/>
        <c:auto val="1"/>
        <c:lblAlgn val="ctr"/>
        <c:lblOffset val="100"/>
        <c:noMultiLvlLbl val="0"/>
      </c:catAx>
      <c:valAx>
        <c:axId val="66763008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66761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49240875277339"/>
          <c:y val="0.82792166363820052"/>
          <c:w val="9.6465129435061026E-2"/>
          <c:h val="0.12781250626114485"/>
        </c:manualLayout>
      </c:layout>
      <c:overlay val="0"/>
      <c:txPr>
        <a:bodyPr/>
        <a:lstStyle/>
        <a:p>
          <a:pPr>
            <a:defRPr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074392862754687E-2"/>
          <c:y val="3.3485540334855401E-2"/>
          <c:w val="0.92363589806263169"/>
          <c:h val="0.575476216157911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заочна'!$B$119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4"/>
              <c:spPr/>
              <c:txPr>
                <a:bodyPr/>
                <a:lstStyle/>
                <a:p>
                  <a:pPr>
                    <a:defRPr sz="1200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3B9-478E-80F4-CEBA73B08667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3B9-478E-80F4-CEBA73B086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заочна'!$A$120:$A$134</c:f>
              <c:strCache>
                <c:ptCount val="15"/>
                <c:pt idx="0">
                  <c:v>Біологічний</c:v>
                </c:pt>
                <c:pt idx="1">
                  <c:v>Географічний</c:v>
                </c:pt>
                <c:pt idx="2">
                  <c:v>Економічний</c:v>
                </c:pt>
                <c:pt idx="3">
                  <c:v>Інженерно-технічний</c:v>
                </c:pt>
                <c:pt idx="4">
                  <c:v>Іноземної філології</c:v>
                </c:pt>
                <c:pt idx="5">
                  <c:v>Інформаційних технологій</c:v>
                </c:pt>
                <c:pt idx="6">
                  <c:v>Історії та міжнародних відносин</c:v>
                </c:pt>
                <c:pt idx="7">
                  <c:v>Суспільних наук</c:v>
                </c:pt>
                <c:pt idx="8">
                  <c:v>Філологічний</c:v>
                </c:pt>
                <c:pt idx="9">
                  <c:v>Юридичний</c:v>
                </c:pt>
                <c:pt idx="10">
                  <c:v>Здоров’я та фізвиховання</c:v>
                </c:pt>
                <c:pt idx="11">
                  <c:v>МЕВ</c:v>
                </c:pt>
                <c:pt idx="12">
                  <c:v>Туризму та МК</c:v>
                </c:pt>
                <c:pt idx="13">
                  <c:v>УУННІ</c:v>
                </c:pt>
                <c:pt idx="14">
                  <c:v>Всього по ун-ту</c:v>
                </c:pt>
              </c:strCache>
            </c:strRef>
          </c:cat>
          <c:val>
            <c:numRef>
              <c:f>'Діаграми заочна'!$B$120:$B$134</c:f>
              <c:numCache>
                <c:formatCode>0.0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98.2</c:v>
                </c:pt>
                <c:pt idx="11">
                  <c:v>95.5</c:v>
                </c:pt>
                <c:pt idx="12">
                  <c:v>91.4</c:v>
                </c:pt>
                <c:pt idx="13">
                  <c:v>83.3</c:v>
                </c:pt>
                <c:pt idx="14">
                  <c:v>98.6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C0-46C4-A25D-2A65EB15F734}"/>
            </c:ext>
          </c:extLst>
        </c:ser>
        <c:ser>
          <c:idx val="1"/>
          <c:order val="1"/>
          <c:tx>
            <c:strRef>
              <c:f>'Діаграми заочна'!$C$119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4"/>
              <c:spPr/>
              <c:txPr>
                <a:bodyPr/>
                <a:lstStyle/>
                <a:p>
                  <a:pPr>
                    <a:defRPr sz="1200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3B9-478E-80F4-CEBA73B08667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3B9-478E-80F4-CEBA73B08667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заочна'!$A$120:$A$134</c:f>
              <c:strCache>
                <c:ptCount val="15"/>
                <c:pt idx="0">
                  <c:v>Біологічний</c:v>
                </c:pt>
                <c:pt idx="1">
                  <c:v>Географічний</c:v>
                </c:pt>
                <c:pt idx="2">
                  <c:v>Економічний</c:v>
                </c:pt>
                <c:pt idx="3">
                  <c:v>Інженерно-технічний</c:v>
                </c:pt>
                <c:pt idx="4">
                  <c:v>Іноземної філології</c:v>
                </c:pt>
                <c:pt idx="5">
                  <c:v>Інформаційних технологій</c:v>
                </c:pt>
                <c:pt idx="6">
                  <c:v>Історії та міжнародних відносин</c:v>
                </c:pt>
                <c:pt idx="7">
                  <c:v>Суспільних наук</c:v>
                </c:pt>
                <c:pt idx="8">
                  <c:v>Філологічний</c:v>
                </c:pt>
                <c:pt idx="9">
                  <c:v>Юридичний</c:v>
                </c:pt>
                <c:pt idx="10">
                  <c:v>Здоров’я та фізвиховання</c:v>
                </c:pt>
                <c:pt idx="11">
                  <c:v>МЕВ</c:v>
                </c:pt>
                <c:pt idx="12">
                  <c:v>Туризму та МК</c:v>
                </c:pt>
                <c:pt idx="13">
                  <c:v>УУННІ</c:v>
                </c:pt>
                <c:pt idx="14">
                  <c:v>Всього по ун-ту</c:v>
                </c:pt>
              </c:strCache>
            </c:strRef>
          </c:cat>
          <c:val>
            <c:numRef>
              <c:f>'Діаграми заочна'!$C$120:$C$134</c:f>
              <c:numCache>
                <c:formatCode>0.0</c:formatCode>
                <c:ptCount val="15"/>
                <c:pt idx="0">
                  <c:v>9.8000000000000007</c:v>
                </c:pt>
                <c:pt idx="1">
                  <c:v>9.6999999999999993</c:v>
                </c:pt>
                <c:pt idx="2">
                  <c:v>63.9</c:v>
                </c:pt>
                <c:pt idx="3">
                  <c:v>0</c:v>
                </c:pt>
                <c:pt idx="4">
                  <c:v>29.6</c:v>
                </c:pt>
                <c:pt idx="5">
                  <c:v>0</c:v>
                </c:pt>
                <c:pt idx="6">
                  <c:v>14.6</c:v>
                </c:pt>
                <c:pt idx="7">
                  <c:v>10.5</c:v>
                </c:pt>
                <c:pt idx="8">
                  <c:v>20.8</c:v>
                </c:pt>
                <c:pt idx="9">
                  <c:v>22.2</c:v>
                </c:pt>
                <c:pt idx="10">
                  <c:v>14.3</c:v>
                </c:pt>
                <c:pt idx="11">
                  <c:v>9.1</c:v>
                </c:pt>
                <c:pt idx="12">
                  <c:v>17.100000000000001</c:v>
                </c:pt>
                <c:pt idx="13">
                  <c:v>50</c:v>
                </c:pt>
                <c:pt idx="14">
                  <c:v>21.2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C0-46C4-A25D-2A65EB15F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80"/>
        <c:axId val="67012096"/>
        <c:axId val="67013632"/>
      </c:barChart>
      <c:catAx>
        <c:axId val="67012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7013632"/>
        <c:crosses val="autoZero"/>
        <c:auto val="1"/>
        <c:lblAlgn val="ctr"/>
        <c:lblOffset val="100"/>
        <c:noMultiLvlLbl val="0"/>
      </c:catAx>
      <c:valAx>
        <c:axId val="67013632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67012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062899011237846"/>
          <c:y val="0.86504440369611457"/>
          <c:w val="9.6569713172470567E-2"/>
          <c:h val="0.113771947815696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b="1"/>
      </a:pPr>
      <a:endParaRPr lang="uk-UA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398929694411113E-2"/>
          <c:y val="3.7800687285223435E-2"/>
          <c:w val="0.93134185256876356"/>
          <c:h val="0.537951402981843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заочна'!$B$147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6"/>
              <c:spPr/>
              <c:txPr>
                <a:bodyPr/>
                <a:lstStyle/>
                <a:p>
                  <a:pPr>
                    <a:defRPr sz="11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955-4B07-BA17-B3E001B41E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заочна'!$A$148:$A$164</c:f>
              <c:strCache>
                <c:ptCount val="17"/>
                <c:pt idx="0">
                  <c:v>Географічний</c:v>
                </c:pt>
                <c:pt idx="1">
                  <c:v>Іноземної філології</c:v>
                </c:pt>
                <c:pt idx="2">
                  <c:v>Історії та міжнародних відносин</c:v>
                </c:pt>
                <c:pt idx="3">
                  <c:v>Математики та цифрових технологій</c:v>
                </c:pt>
                <c:pt idx="4">
                  <c:v>УУННІ</c:v>
                </c:pt>
                <c:pt idx="5">
                  <c:v>Філія у м. Львів</c:v>
                </c:pt>
                <c:pt idx="6">
                  <c:v>Суспільних наук</c:v>
                </c:pt>
                <c:pt idx="7">
                  <c:v>Філологічний</c:v>
                </c:pt>
                <c:pt idx="8">
                  <c:v>Біологічний</c:v>
                </c:pt>
                <c:pt idx="9">
                  <c:v>Здоров’я та фізвиховання</c:v>
                </c:pt>
                <c:pt idx="10">
                  <c:v>МЕВ</c:v>
                </c:pt>
                <c:pt idx="11">
                  <c:v>Юридичний</c:v>
                </c:pt>
                <c:pt idx="12">
                  <c:v>Інформаційних технологій</c:v>
                </c:pt>
                <c:pt idx="13">
                  <c:v>Інженерно-технічний</c:v>
                </c:pt>
                <c:pt idx="14">
                  <c:v>Економічний</c:v>
                </c:pt>
                <c:pt idx="15">
                  <c:v>Туризму та МК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заочна'!$B$148:$B$164</c:f>
              <c:numCache>
                <c:formatCode>0.0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99</c:v>
                </c:pt>
                <c:pt idx="7">
                  <c:v>97.9</c:v>
                </c:pt>
                <c:pt idx="8">
                  <c:v>97.6</c:v>
                </c:pt>
                <c:pt idx="9">
                  <c:v>95.6</c:v>
                </c:pt>
                <c:pt idx="10">
                  <c:v>93.8</c:v>
                </c:pt>
                <c:pt idx="11">
                  <c:v>86.6</c:v>
                </c:pt>
                <c:pt idx="12">
                  <c:v>85.7</c:v>
                </c:pt>
                <c:pt idx="13">
                  <c:v>75</c:v>
                </c:pt>
                <c:pt idx="14">
                  <c:v>55.9</c:v>
                </c:pt>
                <c:pt idx="15">
                  <c:v>42.9</c:v>
                </c:pt>
                <c:pt idx="16">
                  <c:v>92.3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2E-4D4E-BC7E-7E1ED218E936}"/>
            </c:ext>
          </c:extLst>
        </c:ser>
        <c:ser>
          <c:idx val="1"/>
          <c:order val="1"/>
          <c:tx>
            <c:strRef>
              <c:f>'Діаграми заочна'!$C$147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4"/>
              <c:spPr/>
              <c:txPr>
                <a:bodyPr/>
                <a:lstStyle/>
                <a:p>
                  <a:pPr>
                    <a:defRPr sz="1000" b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955-4B07-BA17-B3E001B41ECC}"/>
                </c:ext>
              </c:extLst>
            </c:dLbl>
            <c:dLbl>
              <c:idx val="16"/>
              <c:spPr/>
              <c:txPr>
                <a:bodyPr/>
                <a:lstStyle/>
                <a:p>
                  <a:pPr>
                    <a:defRPr sz="11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955-4B07-BA17-B3E001B41E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заочна'!$A$148:$A$164</c:f>
              <c:strCache>
                <c:ptCount val="17"/>
                <c:pt idx="0">
                  <c:v>Географічний</c:v>
                </c:pt>
                <c:pt idx="1">
                  <c:v>Іноземної філології</c:v>
                </c:pt>
                <c:pt idx="2">
                  <c:v>Історії та міжнародних відносин</c:v>
                </c:pt>
                <c:pt idx="3">
                  <c:v>Математики та цифрових технологій</c:v>
                </c:pt>
                <c:pt idx="4">
                  <c:v>УУННІ</c:v>
                </c:pt>
                <c:pt idx="5">
                  <c:v>Філія у м. Львів</c:v>
                </c:pt>
                <c:pt idx="6">
                  <c:v>Суспільних наук</c:v>
                </c:pt>
                <c:pt idx="7">
                  <c:v>Філологічний</c:v>
                </c:pt>
                <c:pt idx="8">
                  <c:v>Біологічний</c:v>
                </c:pt>
                <c:pt idx="9">
                  <c:v>Здоров’я та фізвиховання</c:v>
                </c:pt>
                <c:pt idx="10">
                  <c:v>МЕВ</c:v>
                </c:pt>
                <c:pt idx="11">
                  <c:v>Юридичний</c:v>
                </c:pt>
                <c:pt idx="12">
                  <c:v>Інформаційних технологій</c:v>
                </c:pt>
                <c:pt idx="13">
                  <c:v>Інженерно-технічний</c:v>
                </c:pt>
                <c:pt idx="14">
                  <c:v>Економічний</c:v>
                </c:pt>
                <c:pt idx="15">
                  <c:v>Туризму та МК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заочна'!$C$148:$C$164</c:f>
              <c:numCache>
                <c:formatCode>0.0</c:formatCode>
                <c:ptCount val="17"/>
                <c:pt idx="0">
                  <c:v>29.8</c:v>
                </c:pt>
                <c:pt idx="1">
                  <c:v>72.3</c:v>
                </c:pt>
                <c:pt idx="2">
                  <c:v>11.8</c:v>
                </c:pt>
                <c:pt idx="3">
                  <c:v>40.9</c:v>
                </c:pt>
                <c:pt idx="4">
                  <c:v>60</c:v>
                </c:pt>
                <c:pt idx="5">
                  <c:v>62.5</c:v>
                </c:pt>
                <c:pt idx="6">
                  <c:v>58.8</c:v>
                </c:pt>
                <c:pt idx="7">
                  <c:v>33.299999999999997</c:v>
                </c:pt>
                <c:pt idx="8">
                  <c:v>29.3</c:v>
                </c:pt>
                <c:pt idx="9">
                  <c:v>32.200000000000003</c:v>
                </c:pt>
                <c:pt idx="10">
                  <c:v>31.3</c:v>
                </c:pt>
                <c:pt idx="11">
                  <c:v>14.4</c:v>
                </c:pt>
                <c:pt idx="12">
                  <c:v>0</c:v>
                </c:pt>
                <c:pt idx="13">
                  <c:v>7.1</c:v>
                </c:pt>
                <c:pt idx="14">
                  <c:v>35.299999999999997</c:v>
                </c:pt>
                <c:pt idx="15">
                  <c:v>42.9</c:v>
                </c:pt>
                <c:pt idx="16">
                  <c:v>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2E-4D4E-BC7E-7E1ED218E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overlap val="82"/>
        <c:axId val="72836992"/>
        <c:axId val="72838528"/>
      </c:barChart>
      <c:catAx>
        <c:axId val="72836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72838528"/>
        <c:crosses val="autoZero"/>
        <c:auto val="1"/>
        <c:lblAlgn val="ctr"/>
        <c:lblOffset val="100"/>
        <c:noMultiLvlLbl val="0"/>
      </c:catAx>
      <c:valAx>
        <c:axId val="72838528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72836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66403031656664"/>
          <c:y val="0.83992125984251964"/>
          <c:w val="0.103220872225409"/>
          <c:h val="0.12846627867168778"/>
        </c:manualLayout>
      </c:layout>
      <c:overlay val="0"/>
      <c:txPr>
        <a:bodyPr/>
        <a:lstStyle/>
        <a:p>
          <a:pPr>
            <a:defRPr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6332590942835949E-2"/>
          <c:y val="4.2512077294686049E-2"/>
          <c:w val="0.9552790979078617"/>
          <c:h val="0.638721290273500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заочна'!$B$174</c:f>
              <c:strCache>
                <c:ptCount val="1"/>
                <c:pt idx="0">
                  <c:v>Успішність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6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ACA-47E1-A327-A668EB9FE380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>
                    <a:defRPr sz="1200" b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ACA-47E1-A327-A668EB9FE3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заочна'!$A$175:$A$181</c:f>
              <c:strCache>
                <c:ptCount val="7"/>
                <c:pt idx="0">
                  <c:v>1 курси</c:v>
                </c:pt>
                <c:pt idx="1">
                  <c:v>2 курси</c:v>
                </c:pt>
                <c:pt idx="2">
                  <c:v>3 курси</c:v>
                </c:pt>
                <c:pt idx="3">
                  <c:v>4 курси</c:v>
                </c:pt>
                <c:pt idx="4">
                  <c:v>5 курси</c:v>
                </c:pt>
                <c:pt idx="5">
                  <c:v>Магістри</c:v>
                </c:pt>
                <c:pt idx="6">
                  <c:v>Всього по ун-ту</c:v>
                </c:pt>
              </c:strCache>
            </c:strRef>
          </c:cat>
          <c:val>
            <c:numRef>
              <c:f>'Діаграми заочна'!$B$175:$B$181</c:f>
              <c:numCache>
                <c:formatCode>0.0</c:formatCode>
                <c:ptCount val="7"/>
                <c:pt idx="0">
                  <c:v>78.8</c:v>
                </c:pt>
                <c:pt idx="1">
                  <c:v>76</c:v>
                </c:pt>
                <c:pt idx="2">
                  <c:v>82.1</c:v>
                </c:pt>
                <c:pt idx="3">
                  <c:v>80.099999999999994</c:v>
                </c:pt>
                <c:pt idx="4">
                  <c:v>98.6</c:v>
                </c:pt>
                <c:pt idx="5">
                  <c:v>92.3</c:v>
                </c:pt>
                <c:pt idx="6">
                  <c:v>84.9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86-4A8C-B94D-C5C761DDC9F2}"/>
            </c:ext>
          </c:extLst>
        </c:ser>
        <c:ser>
          <c:idx val="1"/>
          <c:order val="1"/>
          <c:tx>
            <c:strRef>
              <c:f>'Діаграми заочна'!$C$174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6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ACA-47E1-A327-A668EB9FE380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>
                    <a:defRPr sz="1200" b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ACA-47E1-A327-A668EB9FE3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заочна'!$A$175:$A$181</c:f>
              <c:strCache>
                <c:ptCount val="7"/>
                <c:pt idx="0">
                  <c:v>1 курси</c:v>
                </c:pt>
                <c:pt idx="1">
                  <c:v>2 курси</c:v>
                </c:pt>
                <c:pt idx="2">
                  <c:v>3 курси</c:v>
                </c:pt>
                <c:pt idx="3">
                  <c:v>4 курси</c:v>
                </c:pt>
                <c:pt idx="4">
                  <c:v>5 курси</c:v>
                </c:pt>
                <c:pt idx="5">
                  <c:v>Магістри</c:v>
                </c:pt>
                <c:pt idx="6">
                  <c:v>Всього по ун-ту</c:v>
                </c:pt>
              </c:strCache>
            </c:strRef>
          </c:cat>
          <c:val>
            <c:numRef>
              <c:f>'Діаграми заочна'!$C$175:$C$181</c:f>
              <c:numCache>
                <c:formatCode>0.0</c:formatCode>
                <c:ptCount val="7"/>
                <c:pt idx="0">
                  <c:v>13.6</c:v>
                </c:pt>
                <c:pt idx="1">
                  <c:v>8.8000000000000007</c:v>
                </c:pt>
                <c:pt idx="2">
                  <c:v>6.7</c:v>
                </c:pt>
                <c:pt idx="3">
                  <c:v>10.6</c:v>
                </c:pt>
                <c:pt idx="4">
                  <c:v>21.2</c:v>
                </c:pt>
                <c:pt idx="5">
                  <c:v>35.5</c:v>
                </c:pt>
                <c:pt idx="6">
                  <c:v>16.899999999999999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86-4A8C-B94D-C5C761DDC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67"/>
        <c:axId val="67054208"/>
        <c:axId val="67064192"/>
      </c:barChart>
      <c:catAx>
        <c:axId val="67054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67064192"/>
        <c:crosses val="autoZero"/>
        <c:auto val="1"/>
        <c:lblAlgn val="ctr"/>
        <c:lblOffset val="100"/>
        <c:noMultiLvlLbl val="0"/>
      </c:catAx>
      <c:valAx>
        <c:axId val="67064192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67054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17378952352559"/>
          <c:y val="0.83204655939746652"/>
          <c:w val="0.10021891843330616"/>
          <c:h val="0.14433998551905164"/>
        </c:manualLayout>
      </c:layout>
      <c:overlay val="0"/>
      <c:txPr>
        <a:bodyPr/>
        <a:lstStyle/>
        <a:p>
          <a:pPr>
            <a:defRPr sz="1000"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заочна'!$A$198</c:f>
              <c:strCache>
                <c:ptCount val="1"/>
              </c:strCache>
            </c:strRef>
          </c:tx>
          <c:spPr>
            <a:ln>
              <a:solidFill>
                <a:schemeClr val="tx1"/>
              </a:solidFill>
            </a:ln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 prst="angle"/>
            </a:sp3d>
          </c:spPr>
          <c:invertIfNegative val="0"/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</a:sp3d>
            </c:spPr>
            <c:extLst>
              <c:ext xmlns:c16="http://schemas.microsoft.com/office/drawing/2014/chart" uri="{C3380CC4-5D6E-409C-BE32-E72D297353CC}">
                <c16:uniqueId val="{00000001-A348-41E2-BDC9-5A2EBF95154A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</a:sp3d>
            </c:spPr>
            <c:extLst>
              <c:ext xmlns:c16="http://schemas.microsoft.com/office/drawing/2014/chart" uri="{C3380CC4-5D6E-409C-BE32-E72D297353CC}">
                <c16:uniqueId val="{00000003-A348-41E2-BDC9-5A2EBF9515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заочна'!$B$197:$E$197</c:f>
              <c:strCache>
                <c:ptCount val="4"/>
                <c:pt idx="0">
                  <c:v>Успішність %  2019/2020</c:v>
                </c:pt>
                <c:pt idx="1">
                  <c:v>Успішність %  2018/2019</c:v>
                </c:pt>
                <c:pt idx="2">
                  <c:v>Якість %  2019/2020</c:v>
                </c:pt>
                <c:pt idx="3">
                  <c:v>Якість %  2018/2019</c:v>
                </c:pt>
              </c:strCache>
            </c:strRef>
          </c:cat>
          <c:val>
            <c:numRef>
              <c:f>'Діаграми заочна'!$B$198:$E$198</c:f>
              <c:numCache>
                <c:formatCode>0.0</c:formatCode>
                <c:ptCount val="4"/>
                <c:pt idx="0">
                  <c:v>84.9</c:v>
                </c:pt>
                <c:pt idx="1">
                  <c:v>84.6</c:v>
                </c:pt>
                <c:pt idx="2">
                  <c:v>16.899999999999999</c:v>
                </c:pt>
                <c:pt idx="3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48-41E2-BDC9-5A2EBF951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81"/>
        <c:axId val="67098496"/>
        <c:axId val="67100032"/>
      </c:barChart>
      <c:catAx>
        <c:axId val="6709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67100032"/>
        <c:crosses val="autoZero"/>
        <c:auto val="1"/>
        <c:lblAlgn val="ctr"/>
        <c:lblOffset val="100"/>
        <c:noMultiLvlLbl val="0"/>
      </c:catAx>
      <c:valAx>
        <c:axId val="67100032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67098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830271216097997E-2"/>
          <c:y val="6.593405325602511E-2"/>
          <c:w val="0.86440647533437465"/>
          <c:h val="0.632279305033159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денна'!$B$2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E7D-4A9A-9B84-C02F2E5910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денна'!$A$3:$A$24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Математики та цифрових технологій</c:v>
                </c:pt>
                <c:pt idx="3">
                  <c:v>Суспільних наук</c:v>
                </c:pt>
                <c:pt idx="4">
                  <c:v>УУННІ</c:v>
                </c:pt>
                <c:pt idx="5">
                  <c:v>Здоров’я та фізвиховання</c:v>
                </c:pt>
                <c:pt idx="6">
                  <c:v>Філія у м.Львів</c:v>
                </c:pt>
                <c:pt idx="7">
                  <c:v>МЕВ</c:v>
                </c:pt>
                <c:pt idx="8">
                  <c:v>Інформаційних технологій</c:v>
                </c:pt>
                <c:pt idx="9">
                  <c:v>Філологічний</c:v>
                </c:pt>
                <c:pt idx="10">
                  <c:v>Історії та міжнародних відносин</c:v>
                </c:pt>
                <c:pt idx="11">
                  <c:v>Хімічний</c:v>
                </c:pt>
                <c:pt idx="12">
                  <c:v>Інженерно-технічний</c:v>
                </c:pt>
                <c:pt idx="13">
                  <c:v>Стоматологічний</c:v>
                </c:pt>
                <c:pt idx="14">
                  <c:v>Іноземної філології</c:v>
                </c:pt>
                <c:pt idx="15">
                  <c:v>Фізичний</c:v>
                </c:pt>
                <c:pt idx="16">
                  <c:v>Медичний</c:v>
                </c:pt>
                <c:pt idx="17">
                  <c:v>Туризму та МК</c:v>
                </c:pt>
                <c:pt idx="18">
                  <c:v>Медичний №2</c:v>
                </c:pt>
                <c:pt idx="19">
                  <c:v>Економічний</c:v>
                </c:pt>
                <c:pt idx="20">
                  <c:v>Юридичний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денна'!$B$3:$B$24</c:f>
              <c:numCache>
                <c:formatCode>0.0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98.4</c:v>
                </c:pt>
                <c:pt idx="4">
                  <c:v>98.1</c:v>
                </c:pt>
                <c:pt idx="5">
                  <c:v>97.9</c:v>
                </c:pt>
                <c:pt idx="6">
                  <c:v>97.8</c:v>
                </c:pt>
                <c:pt idx="7">
                  <c:v>97.5</c:v>
                </c:pt>
                <c:pt idx="8">
                  <c:v>97.3</c:v>
                </c:pt>
                <c:pt idx="9">
                  <c:v>97.3</c:v>
                </c:pt>
                <c:pt idx="10">
                  <c:v>97</c:v>
                </c:pt>
                <c:pt idx="11">
                  <c:v>93.8</c:v>
                </c:pt>
                <c:pt idx="12">
                  <c:v>91.4</c:v>
                </c:pt>
                <c:pt idx="13">
                  <c:v>91.1</c:v>
                </c:pt>
                <c:pt idx="14">
                  <c:v>90.7</c:v>
                </c:pt>
                <c:pt idx="15">
                  <c:v>90.1</c:v>
                </c:pt>
                <c:pt idx="16">
                  <c:v>88.5</c:v>
                </c:pt>
                <c:pt idx="17">
                  <c:v>81.900000000000006</c:v>
                </c:pt>
                <c:pt idx="18">
                  <c:v>81</c:v>
                </c:pt>
                <c:pt idx="19">
                  <c:v>79.3</c:v>
                </c:pt>
                <c:pt idx="20">
                  <c:v>79.099999999999994</c:v>
                </c:pt>
                <c:pt idx="2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1-419B-A280-E3816AD12874}"/>
            </c:ext>
          </c:extLst>
        </c:ser>
        <c:ser>
          <c:idx val="1"/>
          <c:order val="1"/>
          <c:tx>
            <c:strRef>
              <c:f>'Діаграми денна'!$C$2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E7D-4A9A-9B84-C02F2E5910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денна'!$A$3:$A$24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Математики та цифрових технологій</c:v>
                </c:pt>
                <c:pt idx="3">
                  <c:v>Суспільних наук</c:v>
                </c:pt>
                <c:pt idx="4">
                  <c:v>УУННІ</c:v>
                </c:pt>
                <c:pt idx="5">
                  <c:v>Здоров’я та фізвиховання</c:v>
                </c:pt>
                <c:pt idx="6">
                  <c:v>Філія у м.Львів</c:v>
                </c:pt>
                <c:pt idx="7">
                  <c:v>МЕВ</c:v>
                </c:pt>
                <c:pt idx="8">
                  <c:v>Інформаційних технологій</c:v>
                </c:pt>
                <c:pt idx="9">
                  <c:v>Філологічний</c:v>
                </c:pt>
                <c:pt idx="10">
                  <c:v>Історії та міжнародних відносин</c:v>
                </c:pt>
                <c:pt idx="11">
                  <c:v>Хімічний</c:v>
                </c:pt>
                <c:pt idx="12">
                  <c:v>Інженерно-технічний</c:v>
                </c:pt>
                <c:pt idx="13">
                  <c:v>Стоматологічний</c:v>
                </c:pt>
                <c:pt idx="14">
                  <c:v>Іноземної філології</c:v>
                </c:pt>
                <c:pt idx="15">
                  <c:v>Фізичний</c:v>
                </c:pt>
                <c:pt idx="16">
                  <c:v>Медичний</c:v>
                </c:pt>
                <c:pt idx="17">
                  <c:v>Туризму та МК</c:v>
                </c:pt>
                <c:pt idx="18">
                  <c:v>Медичний №2</c:v>
                </c:pt>
                <c:pt idx="19">
                  <c:v>Економічний</c:v>
                </c:pt>
                <c:pt idx="20">
                  <c:v>Юридичний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денна'!$C$3:$C$24</c:f>
              <c:numCache>
                <c:formatCode>0.0</c:formatCode>
                <c:ptCount val="22"/>
                <c:pt idx="0">
                  <c:v>41.7</c:v>
                </c:pt>
                <c:pt idx="1">
                  <c:v>30.2</c:v>
                </c:pt>
                <c:pt idx="2">
                  <c:v>40.4</c:v>
                </c:pt>
                <c:pt idx="3">
                  <c:v>40.4</c:v>
                </c:pt>
                <c:pt idx="4">
                  <c:v>47.6</c:v>
                </c:pt>
                <c:pt idx="5">
                  <c:v>30.1</c:v>
                </c:pt>
                <c:pt idx="6">
                  <c:v>66.7</c:v>
                </c:pt>
                <c:pt idx="7">
                  <c:v>44.9</c:v>
                </c:pt>
                <c:pt idx="8">
                  <c:v>22.2</c:v>
                </c:pt>
                <c:pt idx="9">
                  <c:v>47.5</c:v>
                </c:pt>
                <c:pt idx="10">
                  <c:v>44.8</c:v>
                </c:pt>
                <c:pt idx="11">
                  <c:v>30.9</c:v>
                </c:pt>
                <c:pt idx="12">
                  <c:v>23.6</c:v>
                </c:pt>
                <c:pt idx="13">
                  <c:v>25.6</c:v>
                </c:pt>
                <c:pt idx="14">
                  <c:v>50.8</c:v>
                </c:pt>
                <c:pt idx="15">
                  <c:v>57.7</c:v>
                </c:pt>
                <c:pt idx="16">
                  <c:v>43.8</c:v>
                </c:pt>
                <c:pt idx="17">
                  <c:v>21.3</c:v>
                </c:pt>
                <c:pt idx="18">
                  <c:v>33.799999999999997</c:v>
                </c:pt>
                <c:pt idx="19">
                  <c:v>36.5</c:v>
                </c:pt>
                <c:pt idx="20">
                  <c:v>30.9</c:v>
                </c:pt>
                <c:pt idx="21">
                  <c:v>36.799999999999997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F1-419B-A280-E3816AD12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83"/>
        <c:axId val="60257408"/>
        <c:axId val="60258944"/>
      </c:barChart>
      <c:catAx>
        <c:axId val="60257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60258944"/>
        <c:crosses val="autoZero"/>
        <c:auto val="1"/>
        <c:lblAlgn val="ctr"/>
        <c:lblOffset val="100"/>
        <c:noMultiLvlLbl val="0"/>
      </c:catAx>
      <c:valAx>
        <c:axId val="60258944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60257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91747381134895"/>
          <c:y val="0.88807574282527324"/>
          <c:w val="0.14952732678326724"/>
          <c:h val="8.8317020311495728E-2"/>
        </c:manualLayout>
      </c:layout>
      <c:overlay val="0"/>
      <c:txPr>
        <a:bodyPr/>
        <a:lstStyle/>
        <a:p>
          <a:pPr>
            <a:defRPr sz="1100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76335864475815E-2"/>
          <c:y val="2.987101154107269E-2"/>
          <c:w val="0.89087783292121903"/>
          <c:h val="0.634878094413352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денна'!$B$30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78F-4F1E-9AA1-530BD4FB00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денна'!$A$31:$A$52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Математики та цифрових технологій</c:v>
                </c:pt>
                <c:pt idx="3">
                  <c:v>Суспільних наук</c:v>
                </c:pt>
                <c:pt idx="4">
                  <c:v>Філія у м.Львів</c:v>
                </c:pt>
                <c:pt idx="5">
                  <c:v>Історії та міжнародних відносин</c:v>
                </c:pt>
                <c:pt idx="6">
                  <c:v>Медичний №2</c:v>
                </c:pt>
                <c:pt idx="7">
                  <c:v>Іноземної філології</c:v>
                </c:pt>
                <c:pt idx="8">
                  <c:v>Стоматологічний</c:v>
                </c:pt>
                <c:pt idx="9">
                  <c:v>Туризму та МК</c:v>
                </c:pt>
                <c:pt idx="10">
                  <c:v>УУННІ</c:v>
                </c:pt>
                <c:pt idx="11">
                  <c:v>МЕВ</c:v>
                </c:pt>
                <c:pt idx="12">
                  <c:v>Філологічний</c:v>
                </c:pt>
                <c:pt idx="13">
                  <c:v>Інформаційних технологій</c:v>
                </c:pt>
                <c:pt idx="14">
                  <c:v>Медичний</c:v>
                </c:pt>
                <c:pt idx="15">
                  <c:v>Здоров’я та фізвиховання</c:v>
                </c:pt>
                <c:pt idx="16">
                  <c:v>Інженерно-технічний</c:v>
                </c:pt>
                <c:pt idx="17">
                  <c:v>Хімічний</c:v>
                </c:pt>
                <c:pt idx="18">
                  <c:v>Фізичний</c:v>
                </c:pt>
                <c:pt idx="19">
                  <c:v>Юридичний</c:v>
                </c:pt>
                <c:pt idx="20">
                  <c:v>Економічний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денна'!$B$31:$B$52</c:f>
              <c:numCache>
                <c:formatCode>0.0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</c:v>
                </c:pt>
                <c:pt idx="6">
                  <c:v>98.2</c:v>
                </c:pt>
                <c:pt idx="7">
                  <c:v>97.9</c:v>
                </c:pt>
                <c:pt idx="8">
                  <c:v>97.7</c:v>
                </c:pt>
                <c:pt idx="9">
                  <c:v>97.6</c:v>
                </c:pt>
                <c:pt idx="10">
                  <c:v>97</c:v>
                </c:pt>
                <c:pt idx="11">
                  <c:v>96.3</c:v>
                </c:pt>
                <c:pt idx="12">
                  <c:v>96</c:v>
                </c:pt>
                <c:pt idx="13">
                  <c:v>95.5</c:v>
                </c:pt>
                <c:pt idx="14">
                  <c:v>95.1</c:v>
                </c:pt>
                <c:pt idx="15">
                  <c:v>94.7</c:v>
                </c:pt>
                <c:pt idx="16">
                  <c:v>92.6</c:v>
                </c:pt>
                <c:pt idx="17">
                  <c:v>92.6</c:v>
                </c:pt>
                <c:pt idx="18">
                  <c:v>78.3</c:v>
                </c:pt>
                <c:pt idx="19">
                  <c:v>75.8</c:v>
                </c:pt>
                <c:pt idx="20">
                  <c:v>56</c:v>
                </c:pt>
                <c:pt idx="21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77-4D79-AE50-E13E5C62F916}"/>
            </c:ext>
          </c:extLst>
        </c:ser>
        <c:ser>
          <c:idx val="1"/>
          <c:order val="1"/>
          <c:tx>
            <c:strRef>
              <c:f>'Діаграми денна'!$C$30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78F-4F1E-9AA1-530BD4FB00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денна'!$A$31:$A$52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Математики та цифрових технологій</c:v>
                </c:pt>
                <c:pt idx="3">
                  <c:v>Суспільних наук</c:v>
                </c:pt>
                <c:pt idx="4">
                  <c:v>Філія у м.Львів</c:v>
                </c:pt>
                <c:pt idx="5">
                  <c:v>Історії та міжнародних відносин</c:v>
                </c:pt>
                <c:pt idx="6">
                  <c:v>Медичний №2</c:v>
                </c:pt>
                <c:pt idx="7">
                  <c:v>Іноземної філології</c:v>
                </c:pt>
                <c:pt idx="8">
                  <c:v>Стоматологічний</c:v>
                </c:pt>
                <c:pt idx="9">
                  <c:v>Туризму та МК</c:v>
                </c:pt>
                <c:pt idx="10">
                  <c:v>УУННІ</c:v>
                </c:pt>
                <c:pt idx="11">
                  <c:v>МЕВ</c:v>
                </c:pt>
                <c:pt idx="12">
                  <c:v>Філологічний</c:v>
                </c:pt>
                <c:pt idx="13">
                  <c:v>Інформаційних технологій</c:v>
                </c:pt>
                <c:pt idx="14">
                  <c:v>Медичний</c:v>
                </c:pt>
                <c:pt idx="15">
                  <c:v>Здоров’я та фізвиховання</c:v>
                </c:pt>
                <c:pt idx="16">
                  <c:v>Інженерно-технічний</c:v>
                </c:pt>
                <c:pt idx="17">
                  <c:v>Хімічний</c:v>
                </c:pt>
                <c:pt idx="18">
                  <c:v>Фізичний</c:v>
                </c:pt>
                <c:pt idx="19">
                  <c:v>Юридичний</c:v>
                </c:pt>
                <c:pt idx="20">
                  <c:v>Економічний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денна'!$C$31:$C$52</c:f>
              <c:numCache>
                <c:formatCode>0.0</c:formatCode>
                <c:ptCount val="22"/>
                <c:pt idx="0">
                  <c:v>32.700000000000003</c:v>
                </c:pt>
                <c:pt idx="1">
                  <c:v>26.5</c:v>
                </c:pt>
                <c:pt idx="2">
                  <c:v>38.5</c:v>
                </c:pt>
                <c:pt idx="3">
                  <c:v>37.1</c:v>
                </c:pt>
                <c:pt idx="4">
                  <c:v>100</c:v>
                </c:pt>
                <c:pt idx="5">
                  <c:v>44.8</c:v>
                </c:pt>
                <c:pt idx="6">
                  <c:v>91.8</c:v>
                </c:pt>
                <c:pt idx="7">
                  <c:v>52.6</c:v>
                </c:pt>
                <c:pt idx="8">
                  <c:v>43.2</c:v>
                </c:pt>
                <c:pt idx="9">
                  <c:v>21.4</c:v>
                </c:pt>
                <c:pt idx="10">
                  <c:v>45.5</c:v>
                </c:pt>
                <c:pt idx="11">
                  <c:v>47.5</c:v>
                </c:pt>
                <c:pt idx="12">
                  <c:v>26.7</c:v>
                </c:pt>
                <c:pt idx="13">
                  <c:v>13.5</c:v>
                </c:pt>
                <c:pt idx="14">
                  <c:v>60.3</c:v>
                </c:pt>
                <c:pt idx="15">
                  <c:v>26.7</c:v>
                </c:pt>
                <c:pt idx="16">
                  <c:v>20.6</c:v>
                </c:pt>
                <c:pt idx="17">
                  <c:v>25.9</c:v>
                </c:pt>
                <c:pt idx="18">
                  <c:v>34.799999999999997</c:v>
                </c:pt>
                <c:pt idx="19">
                  <c:v>19.2</c:v>
                </c:pt>
                <c:pt idx="20">
                  <c:v>12</c:v>
                </c:pt>
                <c:pt idx="21">
                  <c:v>43.9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77-4D79-AE50-E13E5C62F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83"/>
        <c:axId val="60290176"/>
        <c:axId val="60291712"/>
      </c:barChart>
      <c:catAx>
        <c:axId val="60290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60291712"/>
        <c:crosses val="autoZero"/>
        <c:auto val="1"/>
        <c:lblAlgn val="ctr"/>
        <c:lblOffset val="100"/>
        <c:noMultiLvlLbl val="0"/>
      </c:catAx>
      <c:valAx>
        <c:axId val="60291712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60290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204969924416595"/>
          <c:y val="0.88266679496020117"/>
          <c:w val="0.10183223494929716"/>
          <c:h val="0.10506875932245402"/>
        </c:manualLayout>
      </c:layout>
      <c:overlay val="0"/>
      <c:txPr>
        <a:bodyPr/>
        <a:lstStyle/>
        <a:p>
          <a:pPr>
            <a:defRPr sz="1050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29125880836092E-2"/>
          <c:y val="5.1075268817204297E-2"/>
          <c:w val="0.91719916166826032"/>
          <c:h val="0.60395478790957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денна'!$B$57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  <a:effectLst>
              <a:outerShdw blurRad="50800" dist="50800" dir="5400000" sx="1000" sy="1000" algn="ctr" rotWithShape="0">
                <a:srgbClr val="000000">
                  <a:alpha val="43137"/>
                </a:srgbClr>
              </a:outerShdw>
            </a:effectLst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CBE-4D93-9FA2-4A13BDAFC7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денна'!$A$58:$A$79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Здоров’я та фізвиховання</c:v>
                </c:pt>
                <c:pt idx="3">
                  <c:v>Математики та цифрових технологій</c:v>
                </c:pt>
                <c:pt idx="4">
                  <c:v>УУННІ</c:v>
                </c:pt>
                <c:pt idx="5">
                  <c:v>Хімічний</c:v>
                </c:pt>
                <c:pt idx="6">
                  <c:v>МЕВ</c:v>
                </c:pt>
                <c:pt idx="7">
                  <c:v>Суспільних наук</c:v>
                </c:pt>
                <c:pt idx="8">
                  <c:v>Філологічний</c:v>
                </c:pt>
                <c:pt idx="9">
                  <c:v>Історії та міжнародних відносин</c:v>
                </c:pt>
                <c:pt idx="10">
                  <c:v>Інформаційних технологій</c:v>
                </c:pt>
                <c:pt idx="11">
                  <c:v>Фізичний</c:v>
                </c:pt>
                <c:pt idx="12">
                  <c:v>Філія у м.Львів</c:v>
                </c:pt>
                <c:pt idx="13">
                  <c:v>Інженерно-технічний</c:v>
                </c:pt>
                <c:pt idx="14">
                  <c:v>Стоматологічний</c:v>
                </c:pt>
                <c:pt idx="15">
                  <c:v>Іноземної філології</c:v>
                </c:pt>
                <c:pt idx="16">
                  <c:v>Медичний №2</c:v>
                </c:pt>
                <c:pt idx="17">
                  <c:v>Економічний</c:v>
                </c:pt>
                <c:pt idx="18">
                  <c:v>Юридичний</c:v>
                </c:pt>
                <c:pt idx="19">
                  <c:v>Медичний</c:v>
                </c:pt>
                <c:pt idx="20">
                  <c:v>Туризму та МК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денна'!$B$58:$B$79</c:f>
              <c:numCache>
                <c:formatCode>0.0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98.6</c:v>
                </c:pt>
                <c:pt idx="7">
                  <c:v>98.3</c:v>
                </c:pt>
                <c:pt idx="8">
                  <c:v>96.9</c:v>
                </c:pt>
                <c:pt idx="9">
                  <c:v>96.6</c:v>
                </c:pt>
                <c:pt idx="10">
                  <c:v>95.3</c:v>
                </c:pt>
                <c:pt idx="11">
                  <c:v>91.7</c:v>
                </c:pt>
                <c:pt idx="12">
                  <c:v>87.5</c:v>
                </c:pt>
                <c:pt idx="13">
                  <c:v>83.1</c:v>
                </c:pt>
                <c:pt idx="14">
                  <c:v>83</c:v>
                </c:pt>
                <c:pt idx="15">
                  <c:v>81.3</c:v>
                </c:pt>
                <c:pt idx="16">
                  <c:v>77.8</c:v>
                </c:pt>
                <c:pt idx="17">
                  <c:v>76.400000000000006</c:v>
                </c:pt>
                <c:pt idx="18">
                  <c:v>73.400000000000006</c:v>
                </c:pt>
                <c:pt idx="19">
                  <c:v>72.3</c:v>
                </c:pt>
                <c:pt idx="20">
                  <c:v>55.6</c:v>
                </c:pt>
                <c:pt idx="21">
                  <c:v>84.4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52-4BA5-895B-B72C4FAD53B3}"/>
            </c:ext>
          </c:extLst>
        </c:ser>
        <c:ser>
          <c:idx val="1"/>
          <c:order val="1"/>
          <c:tx>
            <c:strRef>
              <c:f>'Діаграми денна'!$C$57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CBE-4D93-9FA2-4A13BDAFC7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денна'!$A$58:$A$79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Здоров’я та фізвиховання</c:v>
                </c:pt>
                <c:pt idx="3">
                  <c:v>Математики та цифрових технологій</c:v>
                </c:pt>
                <c:pt idx="4">
                  <c:v>УУННІ</c:v>
                </c:pt>
                <c:pt idx="5">
                  <c:v>Хімічний</c:v>
                </c:pt>
                <c:pt idx="6">
                  <c:v>МЕВ</c:v>
                </c:pt>
                <c:pt idx="7">
                  <c:v>Суспільних наук</c:v>
                </c:pt>
                <c:pt idx="8">
                  <c:v>Філологічний</c:v>
                </c:pt>
                <c:pt idx="9">
                  <c:v>Історії та міжнародних відносин</c:v>
                </c:pt>
                <c:pt idx="10">
                  <c:v>Інформаційних технологій</c:v>
                </c:pt>
                <c:pt idx="11">
                  <c:v>Фізичний</c:v>
                </c:pt>
                <c:pt idx="12">
                  <c:v>Філія у м.Львів</c:v>
                </c:pt>
                <c:pt idx="13">
                  <c:v>Інженерно-технічний</c:v>
                </c:pt>
                <c:pt idx="14">
                  <c:v>Стоматологічний</c:v>
                </c:pt>
                <c:pt idx="15">
                  <c:v>Іноземної філології</c:v>
                </c:pt>
                <c:pt idx="16">
                  <c:v>Медичний №2</c:v>
                </c:pt>
                <c:pt idx="17">
                  <c:v>Економічний</c:v>
                </c:pt>
                <c:pt idx="18">
                  <c:v>Юридичний</c:v>
                </c:pt>
                <c:pt idx="19">
                  <c:v>Медичний</c:v>
                </c:pt>
                <c:pt idx="20">
                  <c:v>Туризму та МК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денна'!$C$58:$C$79</c:f>
              <c:numCache>
                <c:formatCode>0.0</c:formatCode>
                <c:ptCount val="22"/>
                <c:pt idx="0">
                  <c:v>29.5</c:v>
                </c:pt>
                <c:pt idx="1">
                  <c:v>19.5</c:v>
                </c:pt>
                <c:pt idx="2">
                  <c:v>26.3</c:v>
                </c:pt>
                <c:pt idx="3">
                  <c:v>41.9</c:v>
                </c:pt>
                <c:pt idx="4">
                  <c:v>53.8</c:v>
                </c:pt>
                <c:pt idx="5">
                  <c:v>34.4</c:v>
                </c:pt>
                <c:pt idx="6">
                  <c:v>40.5</c:v>
                </c:pt>
                <c:pt idx="7">
                  <c:v>44.8</c:v>
                </c:pt>
                <c:pt idx="8">
                  <c:v>25</c:v>
                </c:pt>
                <c:pt idx="9">
                  <c:v>27.3</c:v>
                </c:pt>
                <c:pt idx="10">
                  <c:v>19.8</c:v>
                </c:pt>
                <c:pt idx="11">
                  <c:v>58.3</c:v>
                </c:pt>
                <c:pt idx="12">
                  <c:v>37.5</c:v>
                </c:pt>
                <c:pt idx="13">
                  <c:v>16.899999999999999</c:v>
                </c:pt>
                <c:pt idx="14">
                  <c:v>13.2</c:v>
                </c:pt>
                <c:pt idx="15">
                  <c:v>43.8</c:v>
                </c:pt>
                <c:pt idx="16">
                  <c:v>15.4</c:v>
                </c:pt>
                <c:pt idx="17">
                  <c:v>21.8</c:v>
                </c:pt>
                <c:pt idx="18">
                  <c:v>28.2</c:v>
                </c:pt>
                <c:pt idx="19">
                  <c:v>32.799999999999997</c:v>
                </c:pt>
                <c:pt idx="20">
                  <c:v>24.1</c:v>
                </c:pt>
                <c:pt idx="21">
                  <c:v>27.3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52-4BA5-895B-B72C4FAD5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82"/>
        <c:axId val="62637184"/>
        <c:axId val="62638720"/>
      </c:barChart>
      <c:catAx>
        <c:axId val="62637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62638720"/>
        <c:crosses val="autoZero"/>
        <c:auto val="1"/>
        <c:lblAlgn val="ctr"/>
        <c:lblOffset val="100"/>
        <c:noMultiLvlLbl val="0"/>
      </c:catAx>
      <c:valAx>
        <c:axId val="62638720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62637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23437467853023"/>
          <c:y val="0.85461582423164861"/>
          <c:w val="0.10194999382996407"/>
          <c:h val="0.1006283438276394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322717993584135E-2"/>
          <c:y val="3.2376747608535761E-2"/>
          <c:w val="0.94055946340040864"/>
          <c:h val="0.5899078178141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денна'!$B$84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010-4CBA-8AFF-DFDD18F178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денна'!$A$85:$A$106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Математики та цифрових технологій</c:v>
                </c:pt>
                <c:pt idx="3">
                  <c:v>Суспільних наук</c:v>
                </c:pt>
                <c:pt idx="4">
                  <c:v>Філія у м.Львів</c:v>
                </c:pt>
                <c:pt idx="5">
                  <c:v>Інформаційних технологій</c:v>
                </c:pt>
                <c:pt idx="6">
                  <c:v>Здоров’я та фізвиховання</c:v>
                </c:pt>
                <c:pt idx="7">
                  <c:v>МЕВ</c:v>
                </c:pt>
                <c:pt idx="8">
                  <c:v>Філологічний</c:v>
                </c:pt>
                <c:pt idx="9">
                  <c:v>Інженерно-технічний</c:v>
                </c:pt>
                <c:pt idx="10">
                  <c:v>УУННІ</c:v>
                </c:pt>
                <c:pt idx="11">
                  <c:v>Фізичний</c:v>
                </c:pt>
                <c:pt idx="12">
                  <c:v>Історії та міжнародних відносин</c:v>
                </c:pt>
                <c:pt idx="13">
                  <c:v>Хімічний</c:v>
                </c:pt>
                <c:pt idx="14">
                  <c:v>Стоматологічний</c:v>
                </c:pt>
                <c:pt idx="15">
                  <c:v>Медичний</c:v>
                </c:pt>
                <c:pt idx="16">
                  <c:v>Іноземної філології</c:v>
                </c:pt>
                <c:pt idx="17">
                  <c:v>Туризму та МК</c:v>
                </c:pt>
                <c:pt idx="18">
                  <c:v>Економічний</c:v>
                </c:pt>
                <c:pt idx="19">
                  <c:v>Юридичний</c:v>
                </c:pt>
                <c:pt idx="20">
                  <c:v>Медичний №2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денна'!$B$85:$B$106</c:f>
              <c:numCache>
                <c:formatCode>0.0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98.6</c:v>
                </c:pt>
                <c:pt idx="6">
                  <c:v>98.1</c:v>
                </c:pt>
                <c:pt idx="7">
                  <c:v>96.6</c:v>
                </c:pt>
                <c:pt idx="8">
                  <c:v>95.5</c:v>
                </c:pt>
                <c:pt idx="9">
                  <c:v>95.2</c:v>
                </c:pt>
                <c:pt idx="10">
                  <c:v>94.1</c:v>
                </c:pt>
                <c:pt idx="11">
                  <c:v>93.8</c:v>
                </c:pt>
                <c:pt idx="12">
                  <c:v>92.1</c:v>
                </c:pt>
                <c:pt idx="13">
                  <c:v>88.5</c:v>
                </c:pt>
                <c:pt idx="14">
                  <c:v>88.1</c:v>
                </c:pt>
                <c:pt idx="15">
                  <c:v>84.1</c:v>
                </c:pt>
                <c:pt idx="16">
                  <c:v>78.7</c:v>
                </c:pt>
                <c:pt idx="17">
                  <c:v>77.8</c:v>
                </c:pt>
                <c:pt idx="18">
                  <c:v>72.099999999999994</c:v>
                </c:pt>
                <c:pt idx="19">
                  <c:v>68.7</c:v>
                </c:pt>
                <c:pt idx="20">
                  <c:v>65</c:v>
                </c:pt>
                <c:pt idx="21">
                  <c:v>84.8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3E-4A98-8ECD-C18827966770}"/>
            </c:ext>
          </c:extLst>
        </c:ser>
        <c:ser>
          <c:idx val="1"/>
          <c:order val="1"/>
          <c:tx>
            <c:strRef>
              <c:f>'Діаграми денна'!$C$84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010-4CBA-8AFF-DFDD18F178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денна'!$A$85:$A$106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Математики та цифрових технологій</c:v>
                </c:pt>
                <c:pt idx="3">
                  <c:v>Суспільних наук</c:v>
                </c:pt>
                <c:pt idx="4">
                  <c:v>Філія у м.Львів</c:v>
                </c:pt>
                <c:pt idx="5">
                  <c:v>Інформаційних технологій</c:v>
                </c:pt>
                <c:pt idx="6">
                  <c:v>Здоров’я та фізвиховання</c:v>
                </c:pt>
                <c:pt idx="7">
                  <c:v>МЕВ</c:v>
                </c:pt>
                <c:pt idx="8">
                  <c:v>Філологічний</c:v>
                </c:pt>
                <c:pt idx="9">
                  <c:v>Інженерно-технічний</c:v>
                </c:pt>
                <c:pt idx="10">
                  <c:v>УУННІ</c:v>
                </c:pt>
                <c:pt idx="11">
                  <c:v>Фізичний</c:v>
                </c:pt>
                <c:pt idx="12">
                  <c:v>Історії та міжнародних відносин</c:v>
                </c:pt>
                <c:pt idx="13">
                  <c:v>Хімічний</c:v>
                </c:pt>
                <c:pt idx="14">
                  <c:v>Стоматологічний</c:v>
                </c:pt>
                <c:pt idx="15">
                  <c:v>Медичний</c:v>
                </c:pt>
                <c:pt idx="16">
                  <c:v>Іноземної філології</c:v>
                </c:pt>
                <c:pt idx="17">
                  <c:v>Туризму та МК</c:v>
                </c:pt>
                <c:pt idx="18">
                  <c:v>Економічний</c:v>
                </c:pt>
                <c:pt idx="19">
                  <c:v>Юридичний</c:v>
                </c:pt>
                <c:pt idx="20">
                  <c:v>Медичний №2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денна'!$C$85:$C$106</c:f>
              <c:numCache>
                <c:formatCode>0.0</c:formatCode>
                <c:ptCount val="22"/>
                <c:pt idx="0">
                  <c:v>43.3</c:v>
                </c:pt>
                <c:pt idx="1">
                  <c:v>30.8</c:v>
                </c:pt>
                <c:pt idx="2">
                  <c:v>40.9</c:v>
                </c:pt>
                <c:pt idx="3">
                  <c:v>27.9</c:v>
                </c:pt>
                <c:pt idx="4">
                  <c:v>50</c:v>
                </c:pt>
                <c:pt idx="5">
                  <c:v>20.3</c:v>
                </c:pt>
                <c:pt idx="6">
                  <c:v>28.7</c:v>
                </c:pt>
                <c:pt idx="7">
                  <c:v>40.700000000000003</c:v>
                </c:pt>
                <c:pt idx="8">
                  <c:v>33.299999999999997</c:v>
                </c:pt>
                <c:pt idx="9">
                  <c:v>34.9</c:v>
                </c:pt>
                <c:pt idx="10">
                  <c:v>35.299999999999997</c:v>
                </c:pt>
                <c:pt idx="11">
                  <c:v>54.2</c:v>
                </c:pt>
                <c:pt idx="12">
                  <c:v>33.700000000000003</c:v>
                </c:pt>
                <c:pt idx="13">
                  <c:v>42.3</c:v>
                </c:pt>
                <c:pt idx="14">
                  <c:v>20.5</c:v>
                </c:pt>
                <c:pt idx="15">
                  <c:v>37.299999999999997</c:v>
                </c:pt>
                <c:pt idx="16">
                  <c:v>44.7</c:v>
                </c:pt>
                <c:pt idx="17">
                  <c:v>14.3</c:v>
                </c:pt>
                <c:pt idx="18">
                  <c:v>25</c:v>
                </c:pt>
                <c:pt idx="19">
                  <c:v>32.1</c:v>
                </c:pt>
                <c:pt idx="20">
                  <c:v>1.7</c:v>
                </c:pt>
                <c:pt idx="21">
                  <c:v>27.5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3E-4A98-8ECD-C18827966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overlap val="81"/>
        <c:axId val="65119360"/>
        <c:axId val="65120896"/>
      </c:barChart>
      <c:catAx>
        <c:axId val="6511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uk-UA"/>
          </a:p>
        </c:txPr>
        <c:crossAx val="65120896"/>
        <c:crosses val="autoZero"/>
        <c:auto val="1"/>
        <c:lblAlgn val="ctr"/>
        <c:lblOffset val="100"/>
        <c:noMultiLvlLbl val="0"/>
      </c:catAx>
      <c:valAx>
        <c:axId val="65120896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65119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746849413300419"/>
          <c:y val="0.85759895235082972"/>
          <c:w val="9.7139962349821612E-2"/>
          <c:h val="0.1100335486541728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689864435841864E-2"/>
          <c:y val="3.2305433186490456E-2"/>
          <c:w val="0.91910825528079965"/>
          <c:h val="0.598879137905118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денна'!$B$111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6EA-4DEC-AACE-921F599CBBCC}"/>
                </c:ext>
              </c:extLst>
            </c:dLbl>
            <c:dLbl>
              <c:idx val="21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6EA-4DEC-AACE-921F599CBBCC}"/>
                </c:ext>
              </c:extLst>
            </c:dLbl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денна'!$A$112:$A$133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Здоров’я та фізвиховання</c:v>
                </c:pt>
                <c:pt idx="3">
                  <c:v>Історії та міжнародних відносин</c:v>
                </c:pt>
                <c:pt idx="4">
                  <c:v>Математики та цифрових технологій</c:v>
                </c:pt>
                <c:pt idx="5">
                  <c:v>Туризму та МК</c:v>
                </c:pt>
                <c:pt idx="6">
                  <c:v>УУННІ</c:v>
                </c:pt>
                <c:pt idx="7">
                  <c:v>Фізичний</c:v>
                </c:pt>
                <c:pt idx="8">
                  <c:v>Філія у м.Львів</c:v>
                </c:pt>
                <c:pt idx="9">
                  <c:v>Філологічний</c:v>
                </c:pt>
                <c:pt idx="10">
                  <c:v>Хімічний</c:v>
                </c:pt>
                <c:pt idx="11">
                  <c:v>Інформаційних технологій</c:v>
                </c:pt>
                <c:pt idx="12">
                  <c:v>Юридичний</c:v>
                </c:pt>
                <c:pt idx="13">
                  <c:v>Економічний</c:v>
                </c:pt>
                <c:pt idx="14">
                  <c:v>МЕВ</c:v>
                </c:pt>
                <c:pt idx="15">
                  <c:v>Іноземної філології</c:v>
                </c:pt>
                <c:pt idx="16">
                  <c:v>Суспільних наук</c:v>
                </c:pt>
                <c:pt idx="17">
                  <c:v>Інженерно-технічний</c:v>
                </c:pt>
                <c:pt idx="18">
                  <c:v>Медичний</c:v>
                </c:pt>
                <c:pt idx="19">
                  <c:v>Стоматологічний</c:v>
                </c:pt>
                <c:pt idx="20">
                  <c:v>Медичний №2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денна'!$B$112:$B$133</c:f>
              <c:numCache>
                <c:formatCode>0.0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98.8</c:v>
                </c:pt>
                <c:pt idx="12">
                  <c:v>98.6</c:v>
                </c:pt>
                <c:pt idx="13">
                  <c:v>98</c:v>
                </c:pt>
                <c:pt idx="14">
                  <c:v>96.9</c:v>
                </c:pt>
                <c:pt idx="15">
                  <c:v>96.8</c:v>
                </c:pt>
                <c:pt idx="16">
                  <c:v>96.1</c:v>
                </c:pt>
                <c:pt idx="17">
                  <c:v>95.7</c:v>
                </c:pt>
                <c:pt idx="18">
                  <c:v>90.1</c:v>
                </c:pt>
                <c:pt idx="19">
                  <c:v>89.5</c:v>
                </c:pt>
                <c:pt idx="20">
                  <c:v>82.8</c:v>
                </c:pt>
                <c:pt idx="21">
                  <c:v>94.9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15-4D75-96FB-90CBD047432D}"/>
            </c:ext>
          </c:extLst>
        </c:ser>
        <c:ser>
          <c:idx val="1"/>
          <c:order val="1"/>
          <c:tx>
            <c:strRef>
              <c:f>'Діаграми денна'!$C$111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6EA-4DEC-AACE-921F599CB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денна'!$A$112:$A$133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Здоров’я та фізвиховання</c:v>
                </c:pt>
                <c:pt idx="3">
                  <c:v>Історії та міжнародних відносин</c:v>
                </c:pt>
                <c:pt idx="4">
                  <c:v>Математики та цифрових технологій</c:v>
                </c:pt>
                <c:pt idx="5">
                  <c:v>Туризму та МК</c:v>
                </c:pt>
                <c:pt idx="6">
                  <c:v>УУННІ</c:v>
                </c:pt>
                <c:pt idx="7">
                  <c:v>Фізичний</c:v>
                </c:pt>
                <c:pt idx="8">
                  <c:v>Філія у м.Львів</c:v>
                </c:pt>
                <c:pt idx="9">
                  <c:v>Філологічний</c:v>
                </c:pt>
                <c:pt idx="10">
                  <c:v>Хімічний</c:v>
                </c:pt>
                <c:pt idx="11">
                  <c:v>Інформаційних технологій</c:v>
                </c:pt>
                <c:pt idx="12">
                  <c:v>Юридичний</c:v>
                </c:pt>
                <c:pt idx="13">
                  <c:v>Економічний</c:v>
                </c:pt>
                <c:pt idx="14">
                  <c:v>МЕВ</c:v>
                </c:pt>
                <c:pt idx="15">
                  <c:v>Іноземної філології</c:v>
                </c:pt>
                <c:pt idx="16">
                  <c:v>Суспільних наук</c:v>
                </c:pt>
                <c:pt idx="17">
                  <c:v>Інженерно-технічний</c:v>
                </c:pt>
                <c:pt idx="18">
                  <c:v>Медичний</c:v>
                </c:pt>
                <c:pt idx="19">
                  <c:v>Стоматологічний</c:v>
                </c:pt>
                <c:pt idx="20">
                  <c:v>Медичний №2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денна'!$C$112:$C$133</c:f>
              <c:numCache>
                <c:formatCode>0.0</c:formatCode>
                <c:ptCount val="22"/>
                <c:pt idx="0">
                  <c:v>47.6</c:v>
                </c:pt>
                <c:pt idx="1">
                  <c:v>27.8</c:v>
                </c:pt>
                <c:pt idx="2">
                  <c:v>40.299999999999997</c:v>
                </c:pt>
                <c:pt idx="3">
                  <c:v>31</c:v>
                </c:pt>
                <c:pt idx="4">
                  <c:v>43.6</c:v>
                </c:pt>
                <c:pt idx="5">
                  <c:v>15.4</c:v>
                </c:pt>
                <c:pt idx="6">
                  <c:v>47.6</c:v>
                </c:pt>
                <c:pt idx="7">
                  <c:v>64.3</c:v>
                </c:pt>
                <c:pt idx="8">
                  <c:v>88.9</c:v>
                </c:pt>
                <c:pt idx="9">
                  <c:v>88.7</c:v>
                </c:pt>
                <c:pt idx="10">
                  <c:v>62.9</c:v>
                </c:pt>
                <c:pt idx="11">
                  <c:v>22.2</c:v>
                </c:pt>
                <c:pt idx="12">
                  <c:v>40.6</c:v>
                </c:pt>
                <c:pt idx="13">
                  <c:v>51.5</c:v>
                </c:pt>
                <c:pt idx="14">
                  <c:v>45.3</c:v>
                </c:pt>
                <c:pt idx="15">
                  <c:v>46</c:v>
                </c:pt>
                <c:pt idx="16">
                  <c:v>33.299999999999997</c:v>
                </c:pt>
                <c:pt idx="17">
                  <c:v>18.8</c:v>
                </c:pt>
                <c:pt idx="18">
                  <c:v>52.8</c:v>
                </c:pt>
                <c:pt idx="19">
                  <c:v>15.2</c:v>
                </c:pt>
                <c:pt idx="20">
                  <c:v>36.200000000000003</c:v>
                </c:pt>
                <c:pt idx="2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15-4D75-96FB-90CBD0474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overlap val="88"/>
        <c:axId val="66614400"/>
        <c:axId val="66615936"/>
      </c:barChart>
      <c:catAx>
        <c:axId val="66614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66615936"/>
        <c:crosses val="autoZero"/>
        <c:auto val="1"/>
        <c:lblAlgn val="ctr"/>
        <c:lblOffset val="100"/>
        <c:noMultiLvlLbl val="0"/>
      </c:catAx>
      <c:valAx>
        <c:axId val="66615936"/>
        <c:scaling>
          <c:orientation val="minMax"/>
          <c:max val="100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one"/>
        <c:crossAx val="66614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065845030240891"/>
          <c:y val="0.86980054805924589"/>
          <c:w val="0.13434340774292888"/>
          <c:h val="0.1062138818550764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Успішність</c:v>
          </c:tx>
          <c:invertIfNegative val="0"/>
          <c:val>
            <c:numRef>
              <c:f>'Діаграми денна'!$G$205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55-4B8A-B41E-F6074938CAA1}"/>
            </c:ext>
          </c:extLst>
        </c:ser>
        <c:ser>
          <c:idx val="1"/>
          <c:order val="1"/>
          <c:tx>
            <c:v>Якість</c:v>
          </c:tx>
          <c:spPr>
            <a:ln>
              <a:gradFill>
                <a:gsLst>
                  <a:gs pos="0">
                    <a:srgbClr val="000082"/>
                  </a:gs>
                  <a:gs pos="13000">
                    <a:srgbClr val="0047FF"/>
                  </a:gs>
                  <a:gs pos="28000">
                    <a:srgbClr val="000082"/>
                  </a:gs>
                  <a:gs pos="42999">
                    <a:srgbClr val="0047FF"/>
                  </a:gs>
                  <a:gs pos="58000">
                    <a:schemeClr val="tx1"/>
                  </a:gs>
                  <a:gs pos="72000">
                    <a:srgbClr val="0047FF"/>
                  </a:gs>
                  <a:gs pos="87000">
                    <a:srgbClr val="000082"/>
                  </a:gs>
                  <a:gs pos="100000">
                    <a:srgbClr val="0047FF"/>
                  </a:gs>
                </a:gsLst>
                <a:lin ang="5400000" scaled="0"/>
              </a:gradFill>
            </a:ln>
            <a:effectLst>
              <a:innerShdw blurRad="25400" dist="76200" dir="13500000">
                <a:prstClr val="black">
                  <a:alpha val="50000"/>
                </a:prstClr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gradFill>
                  <a:gsLst>
                    <a:gs pos="0">
                      <a:srgbClr val="000082"/>
                    </a:gs>
                    <a:gs pos="13000">
                      <a:srgbClr val="0047FF"/>
                    </a:gs>
                    <a:gs pos="28000">
                      <a:srgbClr val="000082"/>
                    </a:gs>
                    <a:gs pos="42999">
                      <a:srgbClr val="0047FF"/>
                    </a:gs>
                    <a:gs pos="58000">
                      <a:schemeClr val="tx1"/>
                    </a:gs>
                    <a:gs pos="72000">
                      <a:srgbClr val="0047FF"/>
                    </a:gs>
                    <a:gs pos="87000">
                      <a:srgbClr val="000082"/>
                    </a:gs>
                    <a:gs pos="100000">
                      <a:srgbClr val="0047FF"/>
                    </a:gs>
                  </a:gsLst>
                  <a:lin ang="5400000" scaled="0"/>
                </a:gradFill>
              </a:ln>
              <a:effectLst>
                <a:innerShdw blurRad="25400" dist="76200" dir="135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2-9A55-4B8A-B41E-F6074938CAA1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gradFill>
                  <a:gsLst>
                    <a:gs pos="0">
                      <a:srgbClr val="000082"/>
                    </a:gs>
                    <a:gs pos="13000">
                      <a:srgbClr val="0047FF"/>
                    </a:gs>
                    <a:gs pos="28000">
                      <a:srgbClr val="000082"/>
                    </a:gs>
                    <a:gs pos="42999">
                      <a:srgbClr val="0047FF"/>
                    </a:gs>
                    <a:gs pos="58000">
                      <a:schemeClr val="tx1"/>
                    </a:gs>
                    <a:gs pos="72000">
                      <a:srgbClr val="0047FF"/>
                    </a:gs>
                    <a:gs pos="87000">
                      <a:srgbClr val="000082"/>
                    </a:gs>
                    <a:gs pos="100000">
                      <a:srgbClr val="0047FF"/>
                    </a:gs>
                  </a:gsLst>
                  <a:lin ang="5400000" scaled="0"/>
                </a:gradFill>
              </a:ln>
              <a:effectLst>
                <a:innerShdw blurRad="25400" dist="76200" dir="135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9A55-4B8A-B41E-F6074938CA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baseline="0"/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денна'!$B$206:$E$206</c:f>
              <c:strCache>
                <c:ptCount val="4"/>
                <c:pt idx="0">
                  <c:v>Успішність %  2019/2020</c:v>
                </c:pt>
                <c:pt idx="1">
                  <c:v>Успішність %  2018/2019</c:v>
                </c:pt>
                <c:pt idx="2">
                  <c:v>Якість %  2019/2020</c:v>
                </c:pt>
                <c:pt idx="3">
                  <c:v>Якість %  2018/2019</c:v>
                </c:pt>
              </c:strCache>
            </c:strRef>
          </c:cat>
          <c:val>
            <c:numRef>
              <c:f>'Діаграми денна'!$B$207:$E$207</c:f>
              <c:numCache>
                <c:formatCode>0.0</c:formatCode>
                <c:ptCount val="4"/>
                <c:pt idx="0">
                  <c:v>90</c:v>
                </c:pt>
                <c:pt idx="1">
                  <c:v>86.5</c:v>
                </c:pt>
                <c:pt idx="2">
                  <c:v>36.799999999999997</c:v>
                </c:pt>
                <c:pt idx="3">
                  <c:v>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55-4B8A-B41E-F6074938C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overlap val="54"/>
        <c:axId val="66659840"/>
        <c:axId val="66661376"/>
      </c:barChart>
      <c:catAx>
        <c:axId val="6665984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66661376"/>
        <c:crosses val="autoZero"/>
        <c:auto val="1"/>
        <c:lblAlgn val="ctr"/>
        <c:lblOffset val="80"/>
        <c:noMultiLvlLbl val="0"/>
      </c:catAx>
      <c:valAx>
        <c:axId val="66661376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6665984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  <a:effectLst>
          <a:innerShdw blurRad="660400" dist="50800" dir="162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w="139700"/>
          <a:bevelB prst="angle"/>
        </a:sp3d>
      </c:spPr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99607024260092E-2"/>
          <c:y val="5.1400554097404488E-2"/>
          <c:w val="0.88041371209814245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денна'!$B$139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2"/>
              <c:spPr/>
              <c:txPr>
                <a:bodyPr/>
                <a:lstStyle/>
                <a:p>
                  <a:pPr>
                    <a:defRPr sz="10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2FF-4C94-9E37-7C266561A19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2FF-4C94-9E37-7C266561A1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денна'!$A$140:$A$143</c:f>
              <c:strCache>
                <c:ptCount val="4"/>
                <c:pt idx="0">
                  <c:v>Медичний</c:v>
                </c:pt>
                <c:pt idx="1">
                  <c:v>Медичний №2</c:v>
                </c:pt>
                <c:pt idx="2">
                  <c:v>Стоматологічний</c:v>
                </c:pt>
                <c:pt idx="3">
                  <c:v>Всього по ун-ту</c:v>
                </c:pt>
              </c:strCache>
            </c:strRef>
          </c:cat>
          <c:val>
            <c:numRef>
              <c:f>'Діаграми денна'!$B$140:$B$143</c:f>
              <c:numCache>
                <c:formatCode>0.0</c:formatCode>
                <c:ptCount val="4"/>
                <c:pt idx="0">
                  <c:v>95.5</c:v>
                </c:pt>
                <c:pt idx="1">
                  <c:v>87.2</c:v>
                </c:pt>
                <c:pt idx="2">
                  <c:v>100</c:v>
                </c:pt>
                <c:pt idx="3">
                  <c:v>94.2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E6-432A-9BA6-10D640BB9631}"/>
            </c:ext>
          </c:extLst>
        </c:ser>
        <c:ser>
          <c:idx val="1"/>
          <c:order val="1"/>
          <c:tx>
            <c:strRef>
              <c:f>'Діаграми денна'!$C$139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"/>
              <c:spPr/>
              <c:txPr>
                <a:bodyPr/>
                <a:lstStyle/>
                <a:p>
                  <a:pPr>
                    <a:defRPr sz="10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2FF-4C94-9E37-7C266561A19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2FF-4C94-9E37-7C266561A1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денна'!$A$140:$A$143</c:f>
              <c:strCache>
                <c:ptCount val="4"/>
                <c:pt idx="0">
                  <c:v>Медичний</c:v>
                </c:pt>
                <c:pt idx="1">
                  <c:v>Медичний №2</c:v>
                </c:pt>
                <c:pt idx="2">
                  <c:v>Стоматологічний</c:v>
                </c:pt>
                <c:pt idx="3">
                  <c:v>Всього по ун-ту</c:v>
                </c:pt>
              </c:strCache>
            </c:strRef>
          </c:cat>
          <c:val>
            <c:numRef>
              <c:f>'Діаграми денна'!$C$140:$C$143</c:f>
              <c:numCache>
                <c:formatCode>0.0</c:formatCode>
                <c:ptCount val="4"/>
                <c:pt idx="0">
                  <c:v>41.9</c:v>
                </c:pt>
                <c:pt idx="1">
                  <c:v>27.4</c:v>
                </c:pt>
                <c:pt idx="2">
                  <c:v>46.4</c:v>
                </c:pt>
                <c:pt idx="3">
                  <c:v>39.1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E6-432A-9BA6-10D640BB9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2"/>
        <c:overlap val="80"/>
        <c:axId val="66704512"/>
        <c:axId val="66706048"/>
      </c:barChart>
      <c:catAx>
        <c:axId val="66704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 i="0"/>
            </a:pPr>
            <a:endParaRPr lang="uk-UA"/>
          </a:p>
        </c:txPr>
        <c:crossAx val="66706048"/>
        <c:crosses val="autoZero"/>
        <c:auto val="1"/>
        <c:lblAlgn val="ctr"/>
        <c:lblOffset val="100"/>
        <c:noMultiLvlLbl val="0"/>
      </c:catAx>
      <c:valAx>
        <c:axId val="66706048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66704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5159418834601"/>
          <c:y val="0.82188635511470154"/>
          <c:w val="0.1181501780927756"/>
          <c:h val="0.1414602720114530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45661146711018E-2"/>
          <c:y val="2.7010434671275851E-2"/>
          <c:w val="0.92000620042614789"/>
          <c:h val="0.698360309128025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денна'!$B$186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Pt>
            <c:idx val="6"/>
            <c:invertIfNegative val="0"/>
            <c:bubble3D val="0"/>
            <c:spPr>
              <a:solidFill>
                <a:srgbClr val="4F81BD"/>
              </a:solidFill>
              <a:ln>
                <a:solidFill>
                  <a:prstClr val="black"/>
                </a:solidFill>
              </a:ln>
              <a:effectLst>
                <a:outerShdw blurRad="50800" dist="50800" dir="5400000" algn="ctr" rotWithShape="0">
                  <a:srgbClr val="1F497D">
                    <a:lumMod val="7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0D73-4D0B-B276-63B468006905}"/>
              </c:ext>
            </c:extLst>
          </c:dPt>
          <c:dLbls>
            <c:dLbl>
              <c:idx val="6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D73-4D0B-B276-63B4680069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денна'!$A$187:$A$193</c:f>
              <c:strCache>
                <c:ptCount val="7"/>
                <c:pt idx="0">
                  <c:v>І курси</c:v>
                </c:pt>
                <c:pt idx="1">
                  <c:v>ІІ курси</c:v>
                </c:pt>
                <c:pt idx="2">
                  <c:v>ІІІ курси</c:v>
                </c:pt>
                <c:pt idx="3">
                  <c:v>ІV курси</c:v>
                </c:pt>
                <c:pt idx="4">
                  <c:v>V курси (медики)</c:v>
                </c:pt>
                <c:pt idx="5">
                  <c:v>Магістри</c:v>
                </c:pt>
                <c:pt idx="6">
                  <c:v>Всього по ун-ту</c:v>
                </c:pt>
              </c:strCache>
            </c:strRef>
          </c:cat>
          <c:val>
            <c:numRef>
              <c:f>'Діаграми денна'!$B$187:$B$193</c:f>
              <c:numCache>
                <c:formatCode>0.0</c:formatCode>
                <c:ptCount val="7"/>
                <c:pt idx="0">
                  <c:v>93</c:v>
                </c:pt>
                <c:pt idx="1">
                  <c:v>84.4</c:v>
                </c:pt>
                <c:pt idx="2">
                  <c:v>84.8</c:v>
                </c:pt>
                <c:pt idx="3">
                  <c:v>94.9</c:v>
                </c:pt>
                <c:pt idx="4">
                  <c:v>94.2</c:v>
                </c:pt>
                <c:pt idx="5">
                  <c:v>94.3</c:v>
                </c:pt>
                <c:pt idx="6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ED-4F26-AF6B-373CB104FA32}"/>
            </c:ext>
          </c:extLst>
        </c:ser>
        <c:ser>
          <c:idx val="1"/>
          <c:order val="1"/>
          <c:tx>
            <c:strRef>
              <c:f>'Діаграми денна'!$C$186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6"/>
              <c:spPr/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D73-4D0B-B276-63B4680069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'Діаграми денна'!$A$187:$A$193</c:f>
              <c:strCache>
                <c:ptCount val="7"/>
                <c:pt idx="0">
                  <c:v>І курси</c:v>
                </c:pt>
                <c:pt idx="1">
                  <c:v>ІІ курси</c:v>
                </c:pt>
                <c:pt idx="2">
                  <c:v>ІІІ курси</c:v>
                </c:pt>
                <c:pt idx="3">
                  <c:v>ІV курси</c:v>
                </c:pt>
                <c:pt idx="4">
                  <c:v>V курси (медики)</c:v>
                </c:pt>
                <c:pt idx="5">
                  <c:v>Магістри</c:v>
                </c:pt>
                <c:pt idx="6">
                  <c:v>Всього по ун-ту</c:v>
                </c:pt>
              </c:strCache>
            </c:strRef>
          </c:cat>
          <c:val>
            <c:numRef>
              <c:f>'Діаграми денна'!$C$187:$C$193</c:f>
              <c:numCache>
                <c:formatCode>0.0</c:formatCode>
                <c:ptCount val="7"/>
                <c:pt idx="0">
                  <c:v>43.9</c:v>
                </c:pt>
                <c:pt idx="1">
                  <c:v>27.3</c:v>
                </c:pt>
                <c:pt idx="2">
                  <c:v>27.5</c:v>
                </c:pt>
                <c:pt idx="3">
                  <c:v>41</c:v>
                </c:pt>
                <c:pt idx="4">
                  <c:v>39.1</c:v>
                </c:pt>
                <c:pt idx="5">
                  <c:v>50.3</c:v>
                </c:pt>
                <c:pt idx="6">
                  <c:v>36.799999999999997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ED-4F26-AF6B-373CB104F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overlap val="81"/>
        <c:axId val="65258240"/>
        <c:axId val="65259776"/>
      </c:barChart>
      <c:catAx>
        <c:axId val="65258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65259776"/>
        <c:crosses val="autoZero"/>
        <c:auto val="1"/>
        <c:lblAlgn val="ctr"/>
        <c:lblOffset val="100"/>
        <c:noMultiLvlLbl val="0"/>
      </c:catAx>
      <c:valAx>
        <c:axId val="65259776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65258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870939180650466"/>
          <c:y val="0.82309873211165097"/>
          <c:w val="9.7069418711263331E-2"/>
          <c:h val="0.1441605427273574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47624</xdr:colOff>
      <xdr:row>159</xdr:row>
      <xdr:rowOff>180974</xdr:rowOff>
    </xdr:from>
    <xdr:to>
      <xdr:col>19</xdr:col>
      <xdr:colOff>171449</xdr:colOff>
      <xdr:row>179</xdr:row>
      <xdr:rowOff>47625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76199</xdr:colOff>
      <xdr:row>2</xdr:row>
      <xdr:rowOff>200024</xdr:rowOff>
    </xdr:from>
    <xdr:to>
      <xdr:col>18</xdr:col>
      <xdr:colOff>590550</xdr:colOff>
      <xdr:row>23</xdr:row>
      <xdr:rowOff>200025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</xdr:colOff>
      <xdr:row>31</xdr:row>
      <xdr:rowOff>38099</xdr:rowOff>
    </xdr:from>
    <xdr:to>
      <xdr:col>18</xdr:col>
      <xdr:colOff>590550</xdr:colOff>
      <xdr:row>49</xdr:row>
      <xdr:rowOff>228599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47624</xdr:colOff>
      <xdr:row>58</xdr:row>
      <xdr:rowOff>9525</xdr:rowOff>
    </xdr:from>
    <xdr:to>
      <xdr:col>18</xdr:col>
      <xdr:colOff>581025</xdr:colOff>
      <xdr:row>77</xdr:row>
      <xdr:rowOff>76200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28575</xdr:colOff>
      <xdr:row>84</xdr:row>
      <xdr:rowOff>19049</xdr:rowOff>
    </xdr:from>
    <xdr:to>
      <xdr:col>18</xdr:col>
      <xdr:colOff>561975</xdr:colOff>
      <xdr:row>105</xdr:row>
      <xdr:rowOff>180974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47623</xdr:colOff>
      <xdr:row>111</xdr:row>
      <xdr:rowOff>161925</xdr:rowOff>
    </xdr:from>
    <xdr:to>
      <xdr:col>19</xdr:col>
      <xdr:colOff>28574</xdr:colOff>
      <xdr:row>132</xdr:row>
      <xdr:rowOff>142875</xdr:rowOff>
    </xdr:to>
    <xdr:graphicFrame macro="">
      <xdr:nvGraphicFramePr>
        <xdr:cNvPr id="18" name="Диаграмма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19049</xdr:colOff>
      <xdr:row>205</xdr:row>
      <xdr:rowOff>361949</xdr:rowOff>
    </xdr:from>
    <xdr:to>
      <xdr:col>15</xdr:col>
      <xdr:colOff>342899</xdr:colOff>
      <xdr:row>219</xdr:row>
      <xdr:rowOff>180974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57149</xdr:colOff>
      <xdr:row>137</xdr:row>
      <xdr:rowOff>176212</xdr:rowOff>
    </xdr:from>
    <xdr:to>
      <xdr:col>18</xdr:col>
      <xdr:colOff>85724</xdr:colOff>
      <xdr:row>153</xdr:row>
      <xdr:rowOff>61912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28574</xdr:colOff>
      <xdr:row>186</xdr:row>
      <xdr:rowOff>176212</xdr:rowOff>
    </xdr:from>
    <xdr:to>
      <xdr:col>18</xdr:col>
      <xdr:colOff>600075</xdr:colOff>
      <xdr:row>201</xdr:row>
      <xdr:rowOff>114300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</xdr:row>
      <xdr:rowOff>238124</xdr:rowOff>
    </xdr:from>
    <xdr:to>
      <xdr:col>17</xdr:col>
      <xdr:colOff>1295399</xdr:colOff>
      <xdr:row>18</xdr:row>
      <xdr:rowOff>200024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28576</xdr:colOff>
      <xdr:row>26</xdr:row>
      <xdr:rowOff>28575</xdr:rowOff>
    </xdr:from>
    <xdr:to>
      <xdr:col>17</xdr:col>
      <xdr:colOff>1304925</xdr:colOff>
      <xdr:row>41</xdr:row>
      <xdr:rowOff>209550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47</xdr:row>
      <xdr:rowOff>228600</xdr:rowOff>
    </xdr:from>
    <xdr:to>
      <xdr:col>18</xdr:col>
      <xdr:colOff>9524</xdr:colOff>
      <xdr:row>63</xdr:row>
      <xdr:rowOff>228600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</xdr:colOff>
      <xdr:row>70</xdr:row>
      <xdr:rowOff>9524</xdr:rowOff>
    </xdr:from>
    <xdr:to>
      <xdr:col>17</xdr:col>
      <xdr:colOff>1304925</xdr:colOff>
      <xdr:row>88</xdr:row>
      <xdr:rowOff>152400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47625</xdr:colOff>
      <xdr:row>95</xdr:row>
      <xdr:rowOff>76200</xdr:rowOff>
    </xdr:from>
    <xdr:to>
      <xdr:col>18</xdr:col>
      <xdr:colOff>19049</xdr:colOff>
      <xdr:row>114</xdr:row>
      <xdr:rowOff>19050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38100</xdr:colOff>
      <xdr:row>119</xdr:row>
      <xdr:rowOff>28575</xdr:rowOff>
    </xdr:from>
    <xdr:to>
      <xdr:col>18</xdr:col>
      <xdr:colOff>0</xdr:colOff>
      <xdr:row>139</xdr:row>
      <xdr:rowOff>152400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685800</xdr:colOff>
      <xdr:row>148</xdr:row>
      <xdr:rowOff>38100</xdr:rowOff>
    </xdr:from>
    <xdr:to>
      <xdr:col>17</xdr:col>
      <xdr:colOff>1285876</xdr:colOff>
      <xdr:row>167</xdr:row>
      <xdr:rowOff>152400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57150</xdr:colOff>
      <xdr:row>175</xdr:row>
      <xdr:rowOff>66674</xdr:rowOff>
    </xdr:from>
    <xdr:to>
      <xdr:col>17</xdr:col>
      <xdr:colOff>1304925</xdr:colOff>
      <xdr:row>191</xdr:row>
      <xdr:rowOff>114299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76199</xdr:colOff>
      <xdr:row>196</xdr:row>
      <xdr:rowOff>47625</xdr:rowOff>
    </xdr:from>
    <xdr:to>
      <xdr:col>16</xdr:col>
      <xdr:colOff>581025</xdr:colOff>
      <xdr:row>208</xdr:row>
      <xdr:rowOff>123825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S290"/>
  <sheetViews>
    <sheetView tabSelected="1" topLeftCell="A22" zoomScaleNormal="100" workbookViewId="0">
      <selection activeCell="Q235" sqref="Q235:R235"/>
    </sheetView>
  </sheetViews>
  <sheetFormatPr defaultRowHeight="12.75" x14ac:dyDescent="0.2"/>
  <cols>
    <col min="1" max="1" width="26.42578125" style="32" customWidth="1"/>
    <col min="2" max="2" width="8.28515625" style="24" customWidth="1"/>
    <col min="3" max="3" width="7.5703125" style="24" customWidth="1"/>
    <col min="4" max="4" width="8.28515625" style="24" customWidth="1"/>
    <col min="5" max="5" width="7.5703125" style="24" customWidth="1"/>
    <col min="6" max="6" width="5.7109375" style="24" customWidth="1"/>
    <col min="7" max="7" width="6.28515625" style="24" customWidth="1"/>
    <col min="8" max="13" width="7.5703125" style="24" customWidth="1"/>
    <col min="14" max="16" width="6.5703125" style="24" customWidth="1"/>
    <col min="17" max="18" width="7.5703125" style="24" customWidth="1"/>
    <col min="19" max="19" width="5.5703125" style="24" customWidth="1"/>
    <col min="20" max="16384" width="9.140625" style="24"/>
  </cols>
  <sheetData>
    <row r="1" spans="1:19" s="90" customFormat="1" ht="15" x14ac:dyDescent="0.25">
      <c r="A1" s="118" t="s">
        <v>41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s="90" customFormat="1" ht="15" x14ac:dyDescent="0.25">
      <c r="A2" s="119" t="s">
        <v>113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s="90" customFormat="1" ht="15" x14ac:dyDescent="0.25">
      <c r="A3" s="88"/>
      <c r="B3" s="93"/>
      <c r="C3" s="93"/>
      <c r="D3" s="93"/>
      <c r="F3" s="94"/>
      <c r="G3" s="94" t="s">
        <v>39</v>
      </c>
      <c r="H3" s="94"/>
      <c r="I3" s="94"/>
      <c r="J3" s="94"/>
      <c r="K3" s="94"/>
      <c r="L3" s="94"/>
      <c r="M3" s="94"/>
      <c r="N3" s="94" t="s">
        <v>93</v>
      </c>
      <c r="O3" s="93"/>
      <c r="P3" s="93"/>
      <c r="Q3" s="93"/>
      <c r="R3" s="93"/>
      <c r="S3" s="93"/>
    </row>
    <row r="4" spans="1:19" s="90" customFormat="1" ht="15" x14ac:dyDescent="0.25">
      <c r="B4" s="95"/>
      <c r="C4" s="95"/>
      <c r="D4" s="95"/>
      <c r="E4" s="95"/>
      <c r="F4" s="96" t="s">
        <v>0</v>
      </c>
      <c r="G4" s="95"/>
      <c r="H4" s="95"/>
      <c r="I4" s="95"/>
      <c r="J4" s="95"/>
      <c r="K4" s="95"/>
      <c r="L4" s="95"/>
      <c r="M4" s="95"/>
      <c r="N4" s="95"/>
      <c r="O4" s="127" t="s">
        <v>89</v>
      </c>
      <c r="P4" s="127"/>
      <c r="Q4" s="127"/>
      <c r="R4" s="95"/>
      <c r="S4" s="95"/>
    </row>
    <row r="5" spans="1:19" ht="20.25" customHeight="1" x14ac:dyDescent="0.2">
      <c r="A5" s="133" t="s">
        <v>1</v>
      </c>
      <c r="B5" s="135" t="s">
        <v>85</v>
      </c>
      <c r="C5" s="135" t="s">
        <v>90</v>
      </c>
      <c r="D5" s="135" t="s">
        <v>86</v>
      </c>
      <c r="E5" s="135" t="s">
        <v>87</v>
      </c>
      <c r="F5" s="135" t="s">
        <v>3</v>
      </c>
      <c r="G5" s="135" t="s">
        <v>77</v>
      </c>
      <c r="H5" s="123" t="s">
        <v>4</v>
      </c>
      <c r="I5" s="124"/>
      <c r="J5" s="124"/>
      <c r="K5" s="124"/>
      <c r="L5" s="125"/>
      <c r="M5" s="123" t="s">
        <v>5</v>
      </c>
      <c r="N5" s="124"/>
      <c r="O5" s="124"/>
      <c r="P5" s="125"/>
      <c r="Q5" s="133" t="s">
        <v>6</v>
      </c>
      <c r="R5" s="133" t="s">
        <v>7</v>
      </c>
      <c r="S5" s="129" t="s">
        <v>8</v>
      </c>
    </row>
    <row r="6" spans="1:19" ht="74.25" customHeight="1" x14ac:dyDescent="0.2">
      <c r="A6" s="134"/>
      <c r="B6" s="136"/>
      <c r="C6" s="136"/>
      <c r="D6" s="136"/>
      <c r="E6" s="136"/>
      <c r="F6" s="136"/>
      <c r="G6" s="136"/>
      <c r="H6" s="65" t="s">
        <v>88</v>
      </c>
      <c r="I6" s="65" t="s">
        <v>81</v>
      </c>
      <c r="J6" s="65" t="s">
        <v>9</v>
      </c>
      <c r="K6" s="65" t="s">
        <v>83</v>
      </c>
      <c r="L6" s="65" t="s">
        <v>82</v>
      </c>
      <c r="M6" s="65" t="s">
        <v>84</v>
      </c>
      <c r="N6" s="65" t="s">
        <v>10</v>
      </c>
      <c r="O6" s="65" t="s">
        <v>11</v>
      </c>
      <c r="P6" s="65" t="s">
        <v>12</v>
      </c>
      <c r="Q6" s="134"/>
      <c r="R6" s="134"/>
      <c r="S6" s="130"/>
    </row>
    <row r="7" spans="1:19" x14ac:dyDescent="0.2">
      <c r="A7" s="63">
        <v>1</v>
      </c>
      <c r="B7" s="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  <c r="H7" s="63">
        <v>8</v>
      </c>
      <c r="I7" s="63">
        <v>9</v>
      </c>
      <c r="J7" s="63">
        <v>10</v>
      </c>
      <c r="K7" s="63">
        <v>11</v>
      </c>
      <c r="L7" s="63">
        <v>12</v>
      </c>
      <c r="M7" s="63">
        <v>13</v>
      </c>
      <c r="N7" s="63">
        <v>14</v>
      </c>
      <c r="O7" s="63">
        <v>15</v>
      </c>
      <c r="P7" s="63">
        <v>16</v>
      </c>
      <c r="Q7" s="63">
        <v>17</v>
      </c>
      <c r="R7" s="3">
        <v>18</v>
      </c>
      <c r="S7" s="64">
        <v>19</v>
      </c>
    </row>
    <row r="8" spans="1:19" ht="17.25" customHeight="1" x14ac:dyDescent="0.2">
      <c r="A8" s="19" t="s">
        <v>13</v>
      </c>
      <c r="B8" s="4">
        <f>C8+D8</f>
        <v>254</v>
      </c>
      <c r="C8" s="5"/>
      <c r="D8" s="4">
        <f>E8+F8</f>
        <v>254</v>
      </c>
      <c r="E8" s="4">
        <f>G8+H8+M8</f>
        <v>254</v>
      </c>
      <c r="F8" s="5"/>
      <c r="G8" s="5"/>
      <c r="H8" s="4">
        <f>SUM(I8:L8)</f>
        <v>254</v>
      </c>
      <c r="I8" s="5">
        <v>29</v>
      </c>
      <c r="J8" s="5">
        <v>77</v>
      </c>
      <c r="K8" s="5">
        <v>139</v>
      </c>
      <c r="L8" s="5">
        <v>9</v>
      </c>
      <c r="M8" s="4">
        <f>SUM(N8:P8)</f>
        <v>0</v>
      </c>
      <c r="N8" s="5"/>
      <c r="O8" s="5"/>
      <c r="P8" s="5"/>
      <c r="Q8" s="6">
        <f>(H8/D8)*100</f>
        <v>100</v>
      </c>
      <c r="R8" s="6">
        <f>((J8+I8)/D8)*100</f>
        <v>41.732283464566926</v>
      </c>
      <c r="S8" s="7"/>
    </row>
    <row r="9" spans="1:19" ht="17.25" customHeight="1" x14ac:dyDescent="0.2">
      <c r="A9" s="19" t="s">
        <v>14</v>
      </c>
      <c r="B9" s="4">
        <f>C9+D9</f>
        <v>215</v>
      </c>
      <c r="C9" s="5"/>
      <c r="D9" s="4">
        <f>E9+F9</f>
        <v>215</v>
      </c>
      <c r="E9" s="4">
        <f>G9+H9+M9</f>
        <v>215</v>
      </c>
      <c r="F9" s="5"/>
      <c r="G9" s="5"/>
      <c r="H9" s="4">
        <f t="shared" ref="H9:H27" si="0">SUM(I9:L9)</f>
        <v>215</v>
      </c>
      <c r="I9" s="5">
        <v>22</v>
      </c>
      <c r="J9" s="5">
        <v>43</v>
      </c>
      <c r="K9" s="5">
        <v>143</v>
      </c>
      <c r="L9" s="5">
        <v>7</v>
      </c>
      <c r="M9" s="4">
        <f t="shared" ref="M9:M28" si="1">SUM(N9:P9)</f>
        <v>0</v>
      </c>
      <c r="N9" s="5"/>
      <c r="O9" s="5"/>
      <c r="P9" s="5"/>
      <c r="Q9" s="6">
        <f>(H9/D9)*100</f>
        <v>100</v>
      </c>
      <c r="R9" s="6">
        <f>((J9+I9)/D9)*100</f>
        <v>30.232558139534881</v>
      </c>
      <c r="S9" s="8"/>
    </row>
    <row r="10" spans="1:19" ht="17.25" customHeight="1" x14ac:dyDescent="0.2">
      <c r="A10" s="19" t="s">
        <v>36</v>
      </c>
      <c r="B10" s="4">
        <f t="shared" ref="B10:B29" si="2">C10+D10</f>
        <v>324</v>
      </c>
      <c r="C10" s="5">
        <v>1</v>
      </c>
      <c r="D10" s="4">
        <f t="shared" ref="D10:D26" si="3">E10+F10</f>
        <v>323</v>
      </c>
      <c r="E10" s="4">
        <f t="shared" ref="E10:E26" si="4">G10+H10+M10</f>
        <v>323</v>
      </c>
      <c r="F10" s="5"/>
      <c r="G10" s="5"/>
      <c r="H10" s="4">
        <f t="shared" si="0"/>
        <v>256</v>
      </c>
      <c r="I10" s="5">
        <v>44</v>
      </c>
      <c r="J10" s="5">
        <v>74</v>
      </c>
      <c r="K10" s="5">
        <v>135</v>
      </c>
      <c r="L10" s="5">
        <v>3</v>
      </c>
      <c r="M10" s="4">
        <f t="shared" si="1"/>
        <v>67</v>
      </c>
      <c r="N10" s="5">
        <v>24</v>
      </c>
      <c r="O10" s="5">
        <v>14</v>
      </c>
      <c r="P10" s="5">
        <v>29</v>
      </c>
      <c r="Q10" s="6">
        <f t="shared" ref="Q10:Q29" si="5">(H10/D10)*100</f>
        <v>79.256965944272451</v>
      </c>
      <c r="R10" s="6">
        <f>((J10+I10)/D10)*100</f>
        <v>36.532507739938083</v>
      </c>
      <c r="S10" s="7"/>
    </row>
    <row r="11" spans="1:19" ht="24" customHeight="1" x14ac:dyDescent="0.2">
      <c r="A11" s="19" t="s">
        <v>46</v>
      </c>
      <c r="B11" s="4">
        <f t="shared" si="2"/>
        <v>438</v>
      </c>
      <c r="C11" s="5"/>
      <c r="D11" s="4">
        <f t="shared" si="3"/>
        <v>438</v>
      </c>
      <c r="E11" s="4">
        <f t="shared" si="4"/>
        <v>437</v>
      </c>
      <c r="F11" s="5">
        <v>1</v>
      </c>
      <c r="G11" s="5"/>
      <c r="H11" s="4">
        <f t="shared" si="0"/>
        <v>429</v>
      </c>
      <c r="I11" s="5">
        <v>41</v>
      </c>
      <c r="J11" s="5">
        <v>91</v>
      </c>
      <c r="K11" s="5">
        <v>263</v>
      </c>
      <c r="L11" s="5">
        <v>34</v>
      </c>
      <c r="M11" s="4">
        <f t="shared" si="1"/>
        <v>8</v>
      </c>
      <c r="N11" s="5">
        <v>2</v>
      </c>
      <c r="O11" s="5"/>
      <c r="P11" s="5">
        <v>6</v>
      </c>
      <c r="Q11" s="6">
        <f>(H11/D11)*100</f>
        <v>97.945205479452056</v>
      </c>
      <c r="R11" s="6">
        <f t="shared" ref="R11:R29" si="6">((J11+I11)/D11)*100</f>
        <v>30.136986301369863</v>
      </c>
      <c r="S11" s="7"/>
    </row>
    <row r="12" spans="1:19" ht="17.25" customHeight="1" x14ac:dyDescent="0.2">
      <c r="A12" s="19" t="s">
        <v>15</v>
      </c>
      <c r="B12" s="4">
        <f t="shared" si="2"/>
        <v>313</v>
      </c>
      <c r="C12" s="5"/>
      <c r="D12" s="4">
        <f t="shared" si="3"/>
        <v>313</v>
      </c>
      <c r="E12" s="4">
        <f t="shared" si="4"/>
        <v>313</v>
      </c>
      <c r="F12" s="5"/>
      <c r="G12" s="5"/>
      <c r="H12" s="4">
        <f t="shared" si="0"/>
        <v>286</v>
      </c>
      <c r="I12" s="5">
        <v>19</v>
      </c>
      <c r="J12" s="5">
        <v>55</v>
      </c>
      <c r="K12" s="5">
        <v>192</v>
      </c>
      <c r="L12" s="5">
        <v>20</v>
      </c>
      <c r="M12" s="4">
        <f t="shared" si="1"/>
        <v>27</v>
      </c>
      <c r="N12" s="5">
        <v>5</v>
      </c>
      <c r="O12" s="5">
        <v>8</v>
      </c>
      <c r="P12" s="5">
        <v>14</v>
      </c>
      <c r="Q12" s="6">
        <f t="shared" si="5"/>
        <v>91.373801916932905</v>
      </c>
      <c r="R12" s="6">
        <f t="shared" si="6"/>
        <v>23.642172523961662</v>
      </c>
      <c r="S12" s="7"/>
    </row>
    <row r="13" spans="1:19" ht="17.25" customHeight="1" x14ac:dyDescent="0.2">
      <c r="A13" s="19" t="s">
        <v>35</v>
      </c>
      <c r="B13" s="4">
        <f t="shared" si="2"/>
        <v>311</v>
      </c>
      <c r="C13" s="5"/>
      <c r="D13" s="4">
        <f t="shared" si="3"/>
        <v>311</v>
      </c>
      <c r="E13" s="4">
        <f t="shared" si="4"/>
        <v>311</v>
      </c>
      <c r="F13" s="5"/>
      <c r="G13" s="5"/>
      <c r="H13" s="4">
        <f t="shared" si="0"/>
        <v>282</v>
      </c>
      <c r="I13" s="5">
        <v>39</v>
      </c>
      <c r="J13" s="5">
        <v>119</v>
      </c>
      <c r="K13" s="5">
        <v>119</v>
      </c>
      <c r="L13" s="5">
        <v>5</v>
      </c>
      <c r="M13" s="4">
        <f t="shared" si="1"/>
        <v>29</v>
      </c>
      <c r="N13" s="5">
        <v>20</v>
      </c>
      <c r="O13" s="5">
        <v>9</v>
      </c>
      <c r="P13" s="5"/>
      <c r="Q13" s="6">
        <f t="shared" si="5"/>
        <v>90.675241157556272</v>
      </c>
      <c r="R13" s="6">
        <f t="shared" si="6"/>
        <v>50.803858520900327</v>
      </c>
      <c r="S13" s="7"/>
    </row>
    <row r="14" spans="1:19" ht="17.25" customHeight="1" x14ac:dyDescent="0.2">
      <c r="A14" s="19" t="s">
        <v>16</v>
      </c>
      <c r="B14" s="4">
        <f t="shared" si="2"/>
        <v>367</v>
      </c>
      <c r="C14" s="5">
        <v>2</v>
      </c>
      <c r="D14" s="4">
        <f t="shared" si="3"/>
        <v>365</v>
      </c>
      <c r="E14" s="4">
        <f t="shared" si="4"/>
        <v>365</v>
      </c>
      <c r="F14" s="5"/>
      <c r="G14" s="5"/>
      <c r="H14" s="4">
        <f t="shared" si="0"/>
        <v>355</v>
      </c>
      <c r="I14" s="5">
        <v>18</v>
      </c>
      <c r="J14" s="5">
        <v>63</v>
      </c>
      <c r="K14" s="5">
        <v>206</v>
      </c>
      <c r="L14" s="5">
        <v>68</v>
      </c>
      <c r="M14" s="4">
        <f t="shared" si="1"/>
        <v>10</v>
      </c>
      <c r="N14" s="5">
        <v>1</v>
      </c>
      <c r="O14" s="5">
        <v>6</v>
      </c>
      <c r="P14" s="5">
        <v>3</v>
      </c>
      <c r="Q14" s="6">
        <f>(H14/D14)*100</f>
        <v>97.260273972602747</v>
      </c>
      <c r="R14" s="6">
        <f>((J14+I14)/D14)*100</f>
        <v>22.19178082191781</v>
      </c>
      <c r="S14" s="7"/>
    </row>
    <row r="15" spans="1:19" ht="17.25" customHeight="1" x14ac:dyDescent="0.2">
      <c r="A15" s="19" t="s">
        <v>44</v>
      </c>
      <c r="B15" s="4">
        <f t="shared" si="2"/>
        <v>394</v>
      </c>
      <c r="C15" s="5"/>
      <c r="D15" s="4">
        <f t="shared" si="3"/>
        <v>394</v>
      </c>
      <c r="E15" s="4">
        <f t="shared" si="4"/>
        <v>394</v>
      </c>
      <c r="F15" s="5"/>
      <c r="G15" s="5">
        <v>3</v>
      </c>
      <c r="H15" s="4">
        <f t="shared" si="0"/>
        <v>382</v>
      </c>
      <c r="I15" s="5">
        <v>36</v>
      </c>
      <c r="J15" s="5">
        <v>104</v>
      </c>
      <c r="K15" s="5">
        <v>215</v>
      </c>
      <c r="L15" s="5">
        <v>27</v>
      </c>
      <c r="M15" s="4">
        <f t="shared" si="1"/>
        <v>9</v>
      </c>
      <c r="N15" s="5">
        <v>4</v>
      </c>
      <c r="O15" s="5">
        <v>4</v>
      </c>
      <c r="P15" s="5">
        <v>1</v>
      </c>
      <c r="Q15" s="6">
        <f t="shared" si="5"/>
        <v>96.954314720812178</v>
      </c>
      <c r="R15" s="6">
        <f t="shared" si="6"/>
        <v>35.532994923857871</v>
      </c>
      <c r="S15" s="7"/>
    </row>
    <row r="16" spans="1:19" ht="26.25" customHeight="1" x14ac:dyDescent="0.2">
      <c r="A16" s="19" t="s">
        <v>148</v>
      </c>
      <c r="B16" s="4">
        <f t="shared" si="2"/>
        <v>178</v>
      </c>
      <c r="C16" s="5"/>
      <c r="D16" s="4">
        <f t="shared" si="3"/>
        <v>178</v>
      </c>
      <c r="E16" s="4">
        <f t="shared" si="4"/>
        <v>178</v>
      </c>
      <c r="F16" s="5"/>
      <c r="G16" s="5"/>
      <c r="H16" s="4">
        <f t="shared" si="0"/>
        <v>178</v>
      </c>
      <c r="I16" s="5">
        <v>29</v>
      </c>
      <c r="J16" s="5">
        <v>43</v>
      </c>
      <c r="K16" s="5">
        <v>74</v>
      </c>
      <c r="L16" s="5">
        <v>32</v>
      </c>
      <c r="M16" s="4">
        <f t="shared" si="1"/>
        <v>0</v>
      </c>
      <c r="N16" s="5"/>
      <c r="O16" s="5"/>
      <c r="P16" s="5"/>
      <c r="Q16" s="6">
        <f t="shared" si="5"/>
        <v>100</v>
      </c>
      <c r="R16" s="6">
        <f t="shared" si="6"/>
        <v>40.449438202247187</v>
      </c>
      <c r="S16" s="7"/>
    </row>
    <row r="17" spans="1:19" ht="17.25" customHeight="1" x14ac:dyDescent="0.2">
      <c r="A17" s="19" t="s">
        <v>17</v>
      </c>
      <c r="B17" s="4">
        <f t="shared" si="2"/>
        <v>1418</v>
      </c>
      <c r="C17" s="5"/>
      <c r="D17" s="4">
        <f t="shared" si="3"/>
        <v>1418</v>
      </c>
      <c r="E17" s="4">
        <f t="shared" si="4"/>
        <v>1350</v>
      </c>
      <c r="F17" s="5">
        <v>68</v>
      </c>
      <c r="G17" s="5"/>
      <c r="H17" s="4">
        <f t="shared" si="0"/>
        <v>1255</v>
      </c>
      <c r="I17" s="5">
        <v>92</v>
      </c>
      <c r="J17" s="5">
        <v>529</v>
      </c>
      <c r="K17" s="5">
        <v>626</v>
      </c>
      <c r="L17" s="5">
        <v>8</v>
      </c>
      <c r="M17" s="4">
        <f t="shared" si="1"/>
        <v>95</v>
      </c>
      <c r="N17" s="5">
        <v>40</v>
      </c>
      <c r="O17" s="5">
        <v>43</v>
      </c>
      <c r="P17" s="5">
        <v>12</v>
      </c>
      <c r="Q17" s="6">
        <f t="shared" si="5"/>
        <v>88.5049365303244</v>
      </c>
      <c r="R17" s="6">
        <f t="shared" si="6"/>
        <v>43.794076163610718</v>
      </c>
      <c r="S17" s="7"/>
    </row>
    <row r="18" spans="1:19" ht="17.25" customHeight="1" x14ac:dyDescent="0.2">
      <c r="A18" s="19" t="s">
        <v>42</v>
      </c>
      <c r="B18" s="4">
        <f t="shared" si="2"/>
        <v>1208</v>
      </c>
      <c r="C18" s="5"/>
      <c r="D18" s="4">
        <f t="shared" ref="D18" si="7">E18+F18</f>
        <v>1208</v>
      </c>
      <c r="E18" s="4">
        <f t="shared" ref="E18" si="8">G18+H18+M18</f>
        <v>1208</v>
      </c>
      <c r="F18" s="5"/>
      <c r="G18" s="5">
        <v>2</v>
      </c>
      <c r="H18" s="4">
        <f t="shared" si="0"/>
        <v>978</v>
      </c>
      <c r="I18" s="5">
        <v>8</v>
      </c>
      <c r="J18" s="5">
        <v>400</v>
      </c>
      <c r="K18" s="5">
        <v>349</v>
      </c>
      <c r="L18" s="5">
        <v>221</v>
      </c>
      <c r="M18" s="4">
        <f t="shared" si="1"/>
        <v>228</v>
      </c>
      <c r="N18" s="5">
        <v>194</v>
      </c>
      <c r="O18" s="5">
        <v>32</v>
      </c>
      <c r="P18" s="5">
        <v>2</v>
      </c>
      <c r="Q18" s="6">
        <f t="shared" ref="Q18" si="9">(H18/D18)*100</f>
        <v>80.960264900662253</v>
      </c>
      <c r="R18" s="6">
        <f t="shared" ref="R18" si="10">((J18+I18)/D18)*100</f>
        <v>33.774834437086092</v>
      </c>
      <c r="S18" s="7"/>
    </row>
    <row r="19" spans="1:19" ht="25.5" customHeight="1" x14ac:dyDescent="0.2">
      <c r="A19" s="19" t="s">
        <v>45</v>
      </c>
      <c r="B19" s="4">
        <f t="shared" si="2"/>
        <v>331</v>
      </c>
      <c r="C19" s="5">
        <v>8</v>
      </c>
      <c r="D19" s="4">
        <f t="shared" si="3"/>
        <v>323</v>
      </c>
      <c r="E19" s="4">
        <f t="shared" si="4"/>
        <v>323</v>
      </c>
      <c r="F19" s="5"/>
      <c r="G19" s="5"/>
      <c r="H19" s="4">
        <f t="shared" si="0"/>
        <v>315</v>
      </c>
      <c r="I19" s="5">
        <v>48</v>
      </c>
      <c r="J19" s="5">
        <v>97</v>
      </c>
      <c r="K19" s="5">
        <v>133</v>
      </c>
      <c r="L19" s="5">
        <v>37</v>
      </c>
      <c r="M19" s="4">
        <f t="shared" si="1"/>
        <v>8</v>
      </c>
      <c r="N19" s="5"/>
      <c r="O19" s="5"/>
      <c r="P19" s="5">
        <v>8</v>
      </c>
      <c r="Q19" s="6">
        <f t="shared" si="5"/>
        <v>97.523219814241486</v>
      </c>
      <c r="R19" s="6">
        <f t="shared" si="6"/>
        <v>44.891640866873068</v>
      </c>
      <c r="S19" s="7"/>
    </row>
    <row r="20" spans="1:19" ht="17.25" customHeight="1" x14ac:dyDescent="0.2">
      <c r="A20" s="19" t="s">
        <v>18</v>
      </c>
      <c r="B20" s="4">
        <f t="shared" si="2"/>
        <v>437</v>
      </c>
      <c r="C20" s="5"/>
      <c r="D20" s="4">
        <f t="shared" si="3"/>
        <v>437</v>
      </c>
      <c r="E20" s="4">
        <f t="shared" si="4"/>
        <v>437</v>
      </c>
      <c r="F20" s="5"/>
      <c r="G20" s="5"/>
      <c r="H20" s="4">
        <f t="shared" si="0"/>
        <v>398</v>
      </c>
      <c r="I20" s="5">
        <v>25</v>
      </c>
      <c r="J20" s="5">
        <v>87</v>
      </c>
      <c r="K20" s="5">
        <v>284</v>
      </c>
      <c r="L20" s="5">
        <v>2</v>
      </c>
      <c r="M20" s="4">
        <f t="shared" si="1"/>
        <v>39</v>
      </c>
      <c r="N20" s="5">
        <v>19</v>
      </c>
      <c r="O20" s="5">
        <v>11</v>
      </c>
      <c r="P20" s="5">
        <v>9</v>
      </c>
      <c r="Q20" s="6">
        <f t="shared" si="5"/>
        <v>91.075514874141874</v>
      </c>
      <c r="R20" s="6">
        <f t="shared" si="6"/>
        <v>25.629290617848969</v>
      </c>
      <c r="S20" s="7"/>
    </row>
    <row r="21" spans="1:19" ht="17.25" customHeight="1" x14ac:dyDescent="0.2">
      <c r="A21" s="19" t="s">
        <v>19</v>
      </c>
      <c r="B21" s="4">
        <f t="shared" si="2"/>
        <v>309</v>
      </c>
      <c r="C21" s="5">
        <v>2</v>
      </c>
      <c r="D21" s="4">
        <f t="shared" si="3"/>
        <v>307</v>
      </c>
      <c r="E21" s="4">
        <f t="shared" si="4"/>
        <v>307</v>
      </c>
      <c r="F21" s="5"/>
      <c r="G21" s="5"/>
      <c r="H21" s="4">
        <f t="shared" si="0"/>
        <v>302</v>
      </c>
      <c r="I21" s="5">
        <v>64</v>
      </c>
      <c r="J21" s="5">
        <v>60</v>
      </c>
      <c r="K21" s="5">
        <v>87</v>
      </c>
      <c r="L21" s="5">
        <v>91</v>
      </c>
      <c r="M21" s="4">
        <f t="shared" si="1"/>
        <v>5</v>
      </c>
      <c r="N21" s="5"/>
      <c r="O21" s="5"/>
      <c r="P21" s="5">
        <v>5</v>
      </c>
      <c r="Q21" s="6">
        <f t="shared" si="5"/>
        <v>98.371335504885991</v>
      </c>
      <c r="R21" s="6">
        <f t="shared" si="6"/>
        <v>40.390879478827365</v>
      </c>
      <c r="S21" s="7"/>
    </row>
    <row r="22" spans="1:19" ht="24.75" customHeight="1" x14ac:dyDescent="0.2">
      <c r="A22" s="19" t="s">
        <v>20</v>
      </c>
      <c r="B22" s="4">
        <f t="shared" si="2"/>
        <v>217</v>
      </c>
      <c r="C22" s="5">
        <v>1</v>
      </c>
      <c r="D22" s="4">
        <f t="shared" si="3"/>
        <v>216</v>
      </c>
      <c r="E22" s="4">
        <f t="shared" si="4"/>
        <v>216</v>
      </c>
      <c r="F22" s="5"/>
      <c r="G22" s="5">
        <v>3</v>
      </c>
      <c r="H22" s="4">
        <f t="shared" si="0"/>
        <v>177</v>
      </c>
      <c r="I22" s="5">
        <v>9</v>
      </c>
      <c r="J22" s="5">
        <v>37</v>
      </c>
      <c r="K22" s="5">
        <v>125</v>
      </c>
      <c r="L22" s="5">
        <v>6</v>
      </c>
      <c r="M22" s="4">
        <f t="shared" si="1"/>
        <v>36</v>
      </c>
      <c r="N22" s="5">
        <v>20</v>
      </c>
      <c r="O22" s="5">
        <v>6</v>
      </c>
      <c r="P22" s="5">
        <v>10</v>
      </c>
      <c r="Q22" s="6">
        <f t="shared" si="5"/>
        <v>81.944444444444443</v>
      </c>
      <c r="R22" s="6">
        <f t="shared" si="6"/>
        <v>21.296296296296298</v>
      </c>
      <c r="S22" s="7"/>
    </row>
    <row r="23" spans="1:19" ht="27.75" customHeight="1" x14ac:dyDescent="0.2">
      <c r="A23" s="19" t="s">
        <v>43</v>
      </c>
      <c r="B23" s="4">
        <f>C23+D23</f>
        <v>105</v>
      </c>
      <c r="C23" s="5"/>
      <c r="D23" s="4">
        <f>E23+F23</f>
        <v>105</v>
      </c>
      <c r="E23" s="4">
        <f>G23+H23+M23</f>
        <v>105</v>
      </c>
      <c r="F23" s="5"/>
      <c r="G23" s="5"/>
      <c r="H23" s="4">
        <f>SUM(I23:L23)</f>
        <v>103</v>
      </c>
      <c r="I23" s="5">
        <v>11</v>
      </c>
      <c r="J23" s="5">
        <v>39</v>
      </c>
      <c r="K23" s="5">
        <v>46</v>
      </c>
      <c r="L23" s="5">
        <v>7</v>
      </c>
      <c r="M23" s="4">
        <f>SUM(N23:P23)</f>
        <v>2</v>
      </c>
      <c r="N23" s="5"/>
      <c r="O23" s="5"/>
      <c r="P23" s="5">
        <v>2</v>
      </c>
      <c r="Q23" s="6">
        <f>(H23/D23)*100</f>
        <v>98.095238095238088</v>
      </c>
      <c r="R23" s="6">
        <f>((J23+I23)/D23)*100</f>
        <v>47.619047619047613</v>
      </c>
      <c r="S23" s="7"/>
    </row>
    <row r="24" spans="1:19" ht="17.25" customHeight="1" x14ac:dyDescent="0.2">
      <c r="A24" s="19" t="s">
        <v>21</v>
      </c>
      <c r="B24" s="4">
        <f t="shared" si="2"/>
        <v>185</v>
      </c>
      <c r="C24" s="5">
        <v>4</v>
      </c>
      <c r="D24" s="4">
        <f t="shared" si="3"/>
        <v>181</v>
      </c>
      <c r="E24" s="4">
        <f t="shared" si="4"/>
        <v>181</v>
      </c>
      <c r="F24" s="5"/>
      <c r="G24" s="5">
        <v>15</v>
      </c>
      <c r="H24" s="4">
        <f t="shared" si="0"/>
        <v>163</v>
      </c>
      <c r="I24" s="5">
        <v>37</v>
      </c>
      <c r="J24" s="5">
        <v>62</v>
      </c>
      <c r="K24" s="5">
        <v>61</v>
      </c>
      <c r="L24" s="5">
        <v>3</v>
      </c>
      <c r="M24" s="4">
        <f t="shared" si="1"/>
        <v>3</v>
      </c>
      <c r="N24" s="5"/>
      <c r="O24" s="5"/>
      <c r="P24" s="5">
        <v>3</v>
      </c>
      <c r="Q24" s="6">
        <f t="shared" si="5"/>
        <v>90.055248618784532</v>
      </c>
      <c r="R24" s="6">
        <f t="shared" si="6"/>
        <v>54.696132596685089</v>
      </c>
      <c r="S24" s="7"/>
    </row>
    <row r="25" spans="1:19" ht="17.25" customHeight="1" x14ac:dyDescent="0.2">
      <c r="A25" s="19" t="s">
        <v>22</v>
      </c>
      <c r="B25" s="4">
        <f t="shared" si="2"/>
        <v>297</v>
      </c>
      <c r="C25" s="5"/>
      <c r="D25" s="4">
        <f t="shared" si="3"/>
        <v>297</v>
      </c>
      <c r="E25" s="4">
        <f t="shared" si="4"/>
        <v>297</v>
      </c>
      <c r="F25" s="5"/>
      <c r="G25" s="5"/>
      <c r="H25" s="4">
        <f t="shared" si="0"/>
        <v>289</v>
      </c>
      <c r="I25" s="5">
        <v>52</v>
      </c>
      <c r="J25" s="5">
        <v>89</v>
      </c>
      <c r="K25" s="5">
        <v>118</v>
      </c>
      <c r="L25" s="5">
        <v>30</v>
      </c>
      <c r="M25" s="4">
        <f t="shared" si="1"/>
        <v>8</v>
      </c>
      <c r="N25" s="5"/>
      <c r="O25" s="5">
        <v>3</v>
      </c>
      <c r="P25" s="5">
        <v>5</v>
      </c>
      <c r="Q25" s="6">
        <f t="shared" si="5"/>
        <v>97.306397306397301</v>
      </c>
      <c r="R25" s="6">
        <f t="shared" si="6"/>
        <v>47.474747474747474</v>
      </c>
      <c r="S25" s="7"/>
    </row>
    <row r="26" spans="1:19" ht="17.25" customHeight="1" x14ac:dyDescent="0.2">
      <c r="A26" s="19" t="s">
        <v>23</v>
      </c>
      <c r="B26" s="4">
        <f t="shared" si="2"/>
        <v>148</v>
      </c>
      <c r="C26" s="5">
        <v>3</v>
      </c>
      <c r="D26" s="4">
        <f t="shared" si="3"/>
        <v>145</v>
      </c>
      <c r="E26" s="4">
        <f t="shared" si="4"/>
        <v>136</v>
      </c>
      <c r="F26" s="5">
        <v>9</v>
      </c>
      <c r="G26" s="5"/>
      <c r="H26" s="4">
        <f t="shared" si="0"/>
        <v>136</v>
      </c>
      <c r="I26" s="5">
        <v>14</v>
      </c>
      <c r="J26" s="5">
        <v>51</v>
      </c>
      <c r="K26" s="5">
        <v>62</v>
      </c>
      <c r="L26" s="5">
        <v>9</v>
      </c>
      <c r="M26" s="4">
        <f t="shared" si="1"/>
        <v>0</v>
      </c>
      <c r="N26" s="5"/>
      <c r="O26" s="5"/>
      <c r="P26" s="5"/>
      <c r="Q26" s="6">
        <f t="shared" si="5"/>
        <v>93.793103448275858</v>
      </c>
      <c r="R26" s="6">
        <f t="shared" si="6"/>
        <v>44.827586206896555</v>
      </c>
      <c r="S26" s="7"/>
    </row>
    <row r="27" spans="1:19" ht="17.25" customHeight="1" x14ac:dyDescent="0.2">
      <c r="A27" s="19" t="s">
        <v>40</v>
      </c>
      <c r="B27" s="4">
        <f t="shared" si="2"/>
        <v>660</v>
      </c>
      <c r="C27" s="5">
        <v>3</v>
      </c>
      <c r="D27" s="4">
        <f>E27+F27</f>
        <v>657</v>
      </c>
      <c r="E27" s="4">
        <f>G27+H27+M27</f>
        <v>655</v>
      </c>
      <c r="F27" s="5">
        <v>2</v>
      </c>
      <c r="G27" s="5"/>
      <c r="H27" s="4">
        <f t="shared" si="0"/>
        <v>520</v>
      </c>
      <c r="I27" s="5">
        <v>73</v>
      </c>
      <c r="J27" s="5">
        <v>130</v>
      </c>
      <c r="K27" s="5">
        <v>274</v>
      </c>
      <c r="L27" s="5">
        <v>43</v>
      </c>
      <c r="M27" s="4">
        <f t="shared" si="1"/>
        <v>135</v>
      </c>
      <c r="N27" s="5">
        <v>49</v>
      </c>
      <c r="O27" s="5">
        <v>44</v>
      </c>
      <c r="P27" s="5">
        <v>42</v>
      </c>
      <c r="Q27" s="6">
        <f t="shared" si="5"/>
        <v>79.147640791476405</v>
      </c>
      <c r="R27" s="6">
        <f t="shared" si="6"/>
        <v>30.898021308980212</v>
      </c>
      <c r="S27" s="7"/>
    </row>
    <row r="28" spans="1:19" ht="17.25" customHeight="1" x14ac:dyDescent="0.2">
      <c r="A28" s="19" t="s">
        <v>95</v>
      </c>
      <c r="B28" s="4">
        <f t="shared" si="2"/>
        <v>45</v>
      </c>
      <c r="C28" s="5"/>
      <c r="D28" s="4">
        <f t="shared" ref="D28" si="11">E28+F28</f>
        <v>45</v>
      </c>
      <c r="E28" s="4">
        <f t="shared" ref="E28" si="12">G28+H28+M28</f>
        <v>45</v>
      </c>
      <c r="F28" s="5"/>
      <c r="G28" s="5"/>
      <c r="H28" s="4">
        <f t="shared" ref="H28" si="13">SUM(I28:L28)</f>
        <v>44</v>
      </c>
      <c r="I28" s="5">
        <v>9</v>
      </c>
      <c r="J28" s="5">
        <v>21</v>
      </c>
      <c r="K28" s="5">
        <v>14</v>
      </c>
      <c r="L28" s="5"/>
      <c r="M28" s="4">
        <f t="shared" si="1"/>
        <v>1</v>
      </c>
      <c r="N28" s="5"/>
      <c r="O28" s="5"/>
      <c r="P28" s="5">
        <v>1</v>
      </c>
      <c r="Q28" s="6">
        <f t="shared" si="5"/>
        <v>97.777777777777771</v>
      </c>
      <c r="R28" s="6">
        <f t="shared" si="6"/>
        <v>66.666666666666657</v>
      </c>
      <c r="S28" s="7"/>
    </row>
    <row r="29" spans="1:19" ht="17.25" customHeight="1" x14ac:dyDescent="0.2">
      <c r="A29" s="10" t="s">
        <v>24</v>
      </c>
      <c r="B29" s="11">
        <f t="shared" si="2"/>
        <v>8154</v>
      </c>
      <c r="C29" s="12">
        <f>SUM(C8:C28)</f>
        <v>24</v>
      </c>
      <c r="D29" s="12">
        <f>E29+F29</f>
        <v>8130</v>
      </c>
      <c r="E29" s="12">
        <f>G29+H29+M29</f>
        <v>8050</v>
      </c>
      <c r="F29" s="12">
        <f>SUM(F8:F28)</f>
        <v>80</v>
      </c>
      <c r="G29" s="12">
        <f>SUM(G8:G28)</f>
        <v>23</v>
      </c>
      <c r="H29" s="12">
        <f>I29+J29+K29+L29</f>
        <v>7317</v>
      </c>
      <c r="I29" s="12">
        <f>SUM(I8:I28)</f>
        <v>719</v>
      </c>
      <c r="J29" s="12">
        <f>SUM(J8:J28)</f>
        <v>2271</v>
      </c>
      <c r="K29" s="12">
        <f>SUM(K8:K28)</f>
        <v>3665</v>
      </c>
      <c r="L29" s="12">
        <f>SUM(L8:L28)</f>
        <v>662</v>
      </c>
      <c r="M29" s="12">
        <f>N29+O29+P29</f>
        <v>710</v>
      </c>
      <c r="N29" s="12">
        <f>SUM(N8:N28)</f>
        <v>378</v>
      </c>
      <c r="O29" s="12">
        <f>SUM(O8:O28)</f>
        <v>180</v>
      </c>
      <c r="P29" s="12">
        <f>SUM(P8:P28)</f>
        <v>152</v>
      </c>
      <c r="Q29" s="13">
        <f t="shared" si="5"/>
        <v>90</v>
      </c>
      <c r="R29" s="13">
        <f t="shared" si="6"/>
        <v>36.777367773677739</v>
      </c>
      <c r="S29" s="8"/>
    </row>
    <row r="30" spans="1:19" ht="13.5" customHeight="1" x14ac:dyDescent="0.2">
      <c r="A30" s="10" t="s">
        <v>25</v>
      </c>
      <c r="B30" s="14"/>
      <c r="C30" s="14"/>
      <c r="D30" s="21">
        <f>D29/B29*100</f>
        <v>99.705665930831486</v>
      </c>
      <c r="E30" s="21">
        <f>(E29/D29)*100</f>
        <v>99.015990159901605</v>
      </c>
      <c r="F30" s="21">
        <f>(F29/D29)*100</f>
        <v>0.98400984009840098</v>
      </c>
      <c r="G30" s="21">
        <f>(G29/D29)*100</f>
        <v>0.28290282902829028</v>
      </c>
      <c r="H30" s="21">
        <f>(H29/D29)*100</f>
        <v>90</v>
      </c>
      <c r="I30" s="21">
        <f>(I29/D29)*100</f>
        <v>8.8437884378843776</v>
      </c>
      <c r="J30" s="21">
        <f>(J29/D29)*100</f>
        <v>27.933579335793358</v>
      </c>
      <c r="K30" s="21">
        <f>(K29/D29)*100</f>
        <v>45.079950799507998</v>
      </c>
      <c r="L30" s="21">
        <f>L29/D29*100</f>
        <v>8.1426814268142671</v>
      </c>
      <c r="M30" s="21">
        <f>(M29/D29)*100</f>
        <v>8.7330873308733086</v>
      </c>
      <c r="N30" s="21">
        <f>(N29/D29)*100</f>
        <v>4.6494464944649447</v>
      </c>
      <c r="O30" s="21">
        <f>(O29/D29)*100</f>
        <v>2.214022140221402</v>
      </c>
      <c r="P30" s="21">
        <f>(P29/D29)*100</f>
        <v>1.8696186961869619</v>
      </c>
      <c r="Q30" s="22"/>
      <c r="R30" s="22"/>
      <c r="S30" s="7"/>
    </row>
    <row r="31" spans="1:19" x14ac:dyDescent="0.2">
      <c r="A31" s="18"/>
      <c r="B31" s="2"/>
      <c r="C31" s="2"/>
      <c r="D31" s="2"/>
      <c r="E31" s="2"/>
      <c r="F31" s="2"/>
      <c r="G31" s="2"/>
      <c r="H31" s="2"/>
      <c r="I31" s="2"/>
      <c r="J31" s="2"/>
      <c r="K31" s="23"/>
      <c r="L31" s="2"/>
      <c r="M31" s="2"/>
      <c r="N31" s="2"/>
      <c r="O31" s="2"/>
      <c r="P31" s="111"/>
      <c r="Q31" s="2"/>
      <c r="R31" s="2"/>
      <c r="S31" s="2"/>
    </row>
    <row r="32" spans="1:19" x14ac:dyDescent="0.2">
      <c r="A32" s="131" t="s">
        <v>114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</row>
    <row r="33" spans="1:19" x14ac:dyDescent="0.2">
      <c r="A33" s="1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">
      <c r="A34" s="18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s="18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s="90" customFormat="1" ht="15" x14ac:dyDescent="0.25">
      <c r="A36" s="118" t="s">
        <v>41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</row>
    <row r="37" spans="1:19" s="90" customFormat="1" ht="15" customHeight="1" x14ac:dyDescent="0.25">
      <c r="A37" s="119" t="s">
        <v>113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</row>
    <row r="38" spans="1:19" s="90" customFormat="1" ht="15" x14ac:dyDescent="0.25">
      <c r="A38" s="88"/>
      <c r="B38" s="93"/>
      <c r="C38" s="93"/>
      <c r="D38" s="93"/>
      <c r="F38" s="94"/>
      <c r="G38" s="94" t="s">
        <v>39</v>
      </c>
      <c r="H38" s="94"/>
      <c r="I38" s="94"/>
      <c r="J38" s="94"/>
      <c r="K38" s="94"/>
      <c r="L38" s="94"/>
      <c r="M38" s="94"/>
      <c r="N38" s="94" t="s">
        <v>93</v>
      </c>
      <c r="O38" s="93"/>
      <c r="P38" s="93"/>
      <c r="Q38" s="93"/>
      <c r="R38" s="93"/>
      <c r="S38" s="93"/>
    </row>
    <row r="39" spans="1:19" s="90" customFormat="1" ht="15" x14ac:dyDescent="0.25">
      <c r="B39" s="128" t="s">
        <v>26</v>
      </c>
      <c r="C39" s="128"/>
      <c r="D39" s="95"/>
      <c r="E39" s="95"/>
      <c r="F39" s="96"/>
      <c r="G39" s="95"/>
      <c r="H39" s="95"/>
      <c r="I39" s="95"/>
      <c r="J39" s="95"/>
      <c r="K39" s="95"/>
      <c r="L39" s="95"/>
      <c r="M39" s="95"/>
      <c r="N39" s="95"/>
      <c r="O39" s="127" t="s">
        <v>89</v>
      </c>
      <c r="P39" s="127"/>
      <c r="Q39" s="127"/>
      <c r="R39" s="95"/>
      <c r="S39" s="95"/>
    </row>
    <row r="40" spans="1:19" ht="17.25" customHeight="1" x14ac:dyDescent="0.2">
      <c r="A40" s="120" t="s">
        <v>1</v>
      </c>
      <c r="B40" s="121" t="s">
        <v>85</v>
      </c>
      <c r="C40" s="121" t="s">
        <v>2</v>
      </c>
      <c r="D40" s="121" t="s">
        <v>86</v>
      </c>
      <c r="E40" s="121" t="s">
        <v>87</v>
      </c>
      <c r="F40" s="121" t="s">
        <v>3</v>
      </c>
      <c r="G40" s="121" t="s">
        <v>77</v>
      </c>
      <c r="H40" s="120" t="s">
        <v>4</v>
      </c>
      <c r="I40" s="120"/>
      <c r="J40" s="120"/>
      <c r="K40" s="120"/>
      <c r="L40" s="120"/>
      <c r="M40" s="123" t="s">
        <v>5</v>
      </c>
      <c r="N40" s="124"/>
      <c r="O40" s="124"/>
      <c r="P40" s="125"/>
      <c r="Q40" s="120" t="s">
        <v>6</v>
      </c>
      <c r="R40" s="120" t="s">
        <v>7</v>
      </c>
      <c r="S40" s="129" t="s">
        <v>8</v>
      </c>
    </row>
    <row r="41" spans="1:19" ht="79.5" customHeight="1" x14ac:dyDescent="0.2">
      <c r="A41" s="120"/>
      <c r="B41" s="122"/>
      <c r="C41" s="121"/>
      <c r="D41" s="121"/>
      <c r="E41" s="121"/>
      <c r="F41" s="121"/>
      <c r="G41" s="121"/>
      <c r="H41" s="65" t="s">
        <v>88</v>
      </c>
      <c r="I41" s="65" t="s">
        <v>81</v>
      </c>
      <c r="J41" s="65" t="s">
        <v>9</v>
      </c>
      <c r="K41" s="65" t="s">
        <v>83</v>
      </c>
      <c r="L41" s="65" t="s">
        <v>82</v>
      </c>
      <c r="M41" s="65" t="s">
        <v>84</v>
      </c>
      <c r="N41" s="65" t="s">
        <v>10</v>
      </c>
      <c r="O41" s="65" t="s">
        <v>11</v>
      </c>
      <c r="P41" s="65" t="s">
        <v>12</v>
      </c>
      <c r="Q41" s="120"/>
      <c r="R41" s="132"/>
      <c r="S41" s="130"/>
    </row>
    <row r="42" spans="1:19" x14ac:dyDescent="0.2">
      <c r="A42" s="63">
        <v>1</v>
      </c>
      <c r="B42" s="3">
        <v>2</v>
      </c>
      <c r="C42" s="63">
        <v>3</v>
      </c>
      <c r="D42" s="63">
        <v>4</v>
      </c>
      <c r="E42" s="63">
        <v>5</v>
      </c>
      <c r="F42" s="63">
        <v>6</v>
      </c>
      <c r="G42" s="63">
        <v>7</v>
      </c>
      <c r="H42" s="63">
        <v>8</v>
      </c>
      <c r="I42" s="63">
        <v>9</v>
      </c>
      <c r="J42" s="63">
        <v>10</v>
      </c>
      <c r="K42" s="63">
        <v>11</v>
      </c>
      <c r="L42" s="63">
        <v>12</v>
      </c>
      <c r="M42" s="63">
        <v>13</v>
      </c>
      <c r="N42" s="63">
        <v>14</v>
      </c>
      <c r="O42" s="63">
        <v>15</v>
      </c>
      <c r="P42" s="63">
        <v>16</v>
      </c>
      <c r="Q42" s="63">
        <v>17</v>
      </c>
      <c r="R42" s="3">
        <v>18</v>
      </c>
      <c r="S42" s="64">
        <v>19</v>
      </c>
    </row>
    <row r="43" spans="1:19" ht="18" customHeight="1" x14ac:dyDescent="0.2">
      <c r="A43" s="19" t="s">
        <v>13</v>
      </c>
      <c r="B43" s="4">
        <f>C43+D43</f>
        <v>55</v>
      </c>
      <c r="C43" s="26"/>
      <c r="D43" s="4">
        <f>E43+F43</f>
        <v>55</v>
      </c>
      <c r="E43" s="4">
        <f>G43+H43+M43</f>
        <v>55</v>
      </c>
      <c r="F43" s="27"/>
      <c r="G43" s="27"/>
      <c r="H43" s="4">
        <f>SUM(I43:L43)</f>
        <v>55</v>
      </c>
      <c r="I43" s="27">
        <v>4</v>
      </c>
      <c r="J43" s="27">
        <v>14</v>
      </c>
      <c r="K43" s="27">
        <v>37</v>
      </c>
      <c r="L43" s="27"/>
      <c r="M43" s="4">
        <f>N43+O43+P43</f>
        <v>0</v>
      </c>
      <c r="N43" s="27"/>
      <c r="O43" s="27"/>
      <c r="P43" s="27"/>
      <c r="Q43" s="6">
        <f t="shared" ref="Q43:Q64" si="14">(H43/D43)*100</f>
        <v>100</v>
      </c>
      <c r="R43" s="6">
        <f t="shared" ref="R43:R64" si="15">((J43+I43)/D43)*100</f>
        <v>32.727272727272727</v>
      </c>
      <c r="S43" s="7"/>
    </row>
    <row r="44" spans="1:19" ht="18" customHeight="1" x14ac:dyDescent="0.2">
      <c r="A44" s="19" t="s">
        <v>14</v>
      </c>
      <c r="B44" s="4">
        <f t="shared" ref="B44:B64" si="16">C44+D44</f>
        <v>49</v>
      </c>
      <c r="C44" s="5"/>
      <c r="D44" s="4">
        <f t="shared" ref="D44:D63" si="17">E44+F44</f>
        <v>49</v>
      </c>
      <c r="E44" s="4">
        <f t="shared" ref="E44:E63" si="18">G44+H44+M44</f>
        <v>49</v>
      </c>
      <c r="F44" s="5"/>
      <c r="G44" s="5"/>
      <c r="H44" s="4">
        <f>SUM(I44:L44)</f>
        <v>49</v>
      </c>
      <c r="I44" s="5">
        <v>1</v>
      </c>
      <c r="J44" s="5">
        <v>12</v>
      </c>
      <c r="K44" s="5">
        <v>33</v>
      </c>
      <c r="L44" s="5">
        <v>3</v>
      </c>
      <c r="M44" s="4">
        <f t="shared" ref="M44:M63" si="19">N44+O44+P44</f>
        <v>0</v>
      </c>
      <c r="N44" s="5"/>
      <c r="O44" s="5"/>
      <c r="P44" s="5"/>
      <c r="Q44" s="6">
        <f t="shared" si="14"/>
        <v>100</v>
      </c>
      <c r="R44" s="6">
        <f t="shared" si="15"/>
        <v>26.530612244897959</v>
      </c>
      <c r="S44" s="7"/>
    </row>
    <row r="45" spans="1:19" ht="18" customHeight="1" x14ac:dyDescent="0.2">
      <c r="A45" s="19" t="s">
        <v>36</v>
      </c>
      <c r="B45" s="4">
        <f t="shared" si="16"/>
        <v>50</v>
      </c>
      <c r="C45" s="5"/>
      <c r="D45" s="4">
        <f>E45+F45</f>
        <v>50</v>
      </c>
      <c r="E45" s="4">
        <f>G45+H45+M45</f>
        <v>50</v>
      </c>
      <c r="F45" s="5"/>
      <c r="G45" s="5"/>
      <c r="H45" s="4">
        <f>I45+J45+K45+L45</f>
        <v>28</v>
      </c>
      <c r="I45" s="5">
        <v>3</v>
      </c>
      <c r="J45" s="5">
        <v>3</v>
      </c>
      <c r="K45" s="5">
        <v>20</v>
      </c>
      <c r="L45" s="5">
        <v>2</v>
      </c>
      <c r="M45" s="4">
        <f t="shared" si="19"/>
        <v>22</v>
      </c>
      <c r="N45" s="5">
        <v>10</v>
      </c>
      <c r="O45" s="5">
        <v>4</v>
      </c>
      <c r="P45" s="5">
        <v>8</v>
      </c>
      <c r="Q45" s="6">
        <f t="shared" si="14"/>
        <v>56.000000000000007</v>
      </c>
      <c r="R45" s="6">
        <f t="shared" si="15"/>
        <v>12</v>
      </c>
      <c r="S45" s="7"/>
    </row>
    <row r="46" spans="1:19" ht="27" customHeight="1" x14ac:dyDescent="0.2">
      <c r="A46" s="19" t="s">
        <v>46</v>
      </c>
      <c r="B46" s="4">
        <f t="shared" si="16"/>
        <v>131</v>
      </c>
      <c r="C46" s="5"/>
      <c r="D46" s="4">
        <f t="shared" si="17"/>
        <v>131</v>
      </c>
      <c r="E46" s="4">
        <f t="shared" si="18"/>
        <v>131</v>
      </c>
      <c r="F46" s="5"/>
      <c r="G46" s="5"/>
      <c r="H46" s="4">
        <f t="shared" ref="H46:H63" si="20">SUM(I46:L46)</f>
        <v>124</v>
      </c>
      <c r="I46" s="5">
        <v>8</v>
      </c>
      <c r="J46" s="5">
        <v>27</v>
      </c>
      <c r="K46" s="5">
        <v>77</v>
      </c>
      <c r="L46" s="5">
        <v>12</v>
      </c>
      <c r="M46" s="4">
        <f t="shared" si="19"/>
        <v>7</v>
      </c>
      <c r="N46" s="5">
        <v>2</v>
      </c>
      <c r="O46" s="5"/>
      <c r="P46" s="5">
        <v>5</v>
      </c>
      <c r="Q46" s="6">
        <f t="shared" si="14"/>
        <v>94.656488549618317</v>
      </c>
      <c r="R46" s="6">
        <f t="shared" si="15"/>
        <v>26.717557251908396</v>
      </c>
      <c r="S46" s="7"/>
    </row>
    <row r="47" spans="1:19" ht="18" customHeight="1" x14ac:dyDescent="0.2">
      <c r="A47" s="19" t="s">
        <v>15</v>
      </c>
      <c r="B47" s="4">
        <f t="shared" si="16"/>
        <v>68</v>
      </c>
      <c r="C47" s="5"/>
      <c r="D47" s="4">
        <f t="shared" si="17"/>
        <v>68</v>
      </c>
      <c r="E47" s="4">
        <f t="shared" si="18"/>
        <v>68</v>
      </c>
      <c r="F47" s="5"/>
      <c r="G47" s="5"/>
      <c r="H47" s="4">
        <f t="shared" si="20"/>
        <v>63</v>
      </c>
      <c r="I47" s="5">
        <v>6</v>
      </c>
      <c r="J47" s="5">
        <v>8</v>
      </c>
      <c r="K47" s="5">
        <v>47</v>
      </c>
      <c r="L47" s="5">
        <v>2</v>
      </c>
      <c r="M47" s="4">
        <f t="shared" si="19"/>
        <v>5</v>
      </c>
      <c r="N47" s="5"/>
      <c r="O47" s="5">
        <v>2</v>
      </c>
      <c r="P47" s="5">
        <v>3</v>
      </c>
      <c r="Q47" s="6">
        <f t="shared" si="14"/>
        <v>92.64705882352942</v>
      </c>
      <c r="R47" s="6">
        <f t="shared" si="15"/>
        <v>20.588235294117645</v>
      </c>
      <c r="S47" s="7"/>
    </row>
    <row r="48" spans="1:19" ht="18" customHeight="1" x14ac:dyDescent="0.2">
      <c r="A48" s="19" t="s">
        <v>35</v>
      </c>
      <c r="B48" s="4">
        <f t="shared" si="16"/>
        <v>95</v>
      </c>
      <c r="C48" s="5"/>
      <c r="D48" s="4">
        <f t="shared" si="17"/>
        <v>95</v>
      </c>
      <c r="E48" s="4">
        <f t="shared" si="18"/>
        <v>95</v>
      </c>
      <c r="F48" s="5"/>
      <c r="G48" s="5"/>
      <c r="H48" s="4">
        <f t="shared" si="20"/>
        <v>93</v>
      </c>
      <c r="I48" s="5">
        <v>5</v>
      </c>
      <c r="J48" s="5">
        <v>45</v>
      </c>
      <c r="K48" s="5">
        <v>41</v>
      </c>
      <c r="L48" s="5">
        <v>2</v>
      </c>
      <c r="M48" s="4">
        <f t="shared" si="19"/>
        <v>2</v>
      </c>
      <c r="N48" s="5">
        <v>1</v>
      </c>
      <c r="O48" s="5">
        <v>1</v>
      </c>
      <c r="P48" s="5"/>
      <c r="Q48" s="6">
        <f t="shared" si="14"/>
        <v>97.894736842105274</v>
      </c>
      <c r="R48" s="6">
        <f t="shared" si="15"/>
        <v>52.631578947368418</v>
      </c>
      <c r="S48" s="7"/>
    </row>
    <row r="49" spans="1:19" ht="18" customHeight="1" x14ac:dyDescent="0.2">
      <c r="A49" s="19" t="s">
        <v>16</v>
      </c>
      <c r="B49" s="4">
        <f t="shared" si="16"/>
        <v>89</v>
      </c>
      <c r="C49" s="5"/>
      <c r="D49" s="4">
        <f t="shared" si="17"/>
        <v>89</v>
      </c>
      <c r="E49" s="4">
        <f t="shared" si="18"/>
        <v>89</v>
      </c>
      <c r="F49" s="5"/>
      <c r="G49" s="5"/>
      <c r="H49" s="4">
        <f t="shared" si="20"/>
        <v>85</v>
      </c>
      <c r="I49" s="5">
        <v>1</v>
      </c>
      <c r="J49" s="5">
        <v>11</v>
      </c>
      <c r="K49" s="5">
        <v>46</v>
      </c>
      <c r="L49" s="5">
        <v>27</v>
      </c>
      <c r="M49" s="4">
        <f t="shared" si="19"/>
        <v>4</v>
      </c>
      <c r="N49" s="5"/>
      <c r="O49" s="5">
        <v>3</v>
      </c>
      <c r="P49" s="5">
        <v>1</v>
      </c>
      <c r="Q49" s="6">
        <f t="shared" si="14"/>
        <v>95.50561797752809</v>
      </c>
      <c r="R49" s="6">
        <f t="shared" si="15"/>
        <v>13.48314606741573</v>
      </c>
      <c r="S49" s="7"/>
    </row>
    <row r="50" spans="1:19" ht="18" customHeight="1" x14ac:dyDescent="0.2">
      <c r="A50" s="19" t="s">
        <v>44</v>
      </c>
      <c r="B50" s="4">
        <f t="shared" si="16"/>
        <v>96</v>
      </c>
      <c r="C50" s="5"/>
      <c r="D50" s="4">
        <f t="shared" si="17"/>
        <v>96</v>
      </c>
      <c r="E50" s="4">
        <f t="shared" si="18"/>
        <v>96</v>
      </c>
      <c r="F50" s="5"/>
      <c r="G50" s="5">
        <v>1</v>
      </c>
      <c r="H50" s="4">
        <f t="shared" si="20"/>
        <v>95</v>
      </c>
      <c r="I50" s="5">
        <v>3</v>
      </c>
      <c r="J50" s="5">
        <v>40</v>
      </c>
      <c r="K50" s="5">
        <v>45</v>
      </c>
      <c r="L50" s="5">
        <v>7</v>
      </c>
      <c r="M50" s="4">
        <f t="shared" si="19"/>
        <v>0</v>
      </c>
      <c r="N50" s="5"/>
      <c r="O50" s="5"/>
      <c r="P50" s="5"/>
      <c r="Q50" s="6">
        <f t="shared" si="14"/>
        <v>98.958333333333343</v>
      </c>
      <c r="R50" s="6">
        <f t="shared" si="15"/>
        <v>44.791666666666671</v>
      </c>
      <c r="S50" s="7"/>
    </row>
    <row r="51" spans="1:19" ht="26.25" customHeight="1" x14ac:dyDescent="0.2">
      <c r="A51" s="19" t="s">
        <v>148</v>
      </c>
      <c r="B51" s="4">
        <f t="shared" si="16"/>
        <v>26</v>
      </c>
      <c r="C51" s="5"/>
      <c r="D51" s="4">
        <f t="shared" si="17"/>
        <v>26</v>
      </c>
      <c r="E51" s="4">
        <f t="shared" si="18"/>
        <v>26</v>
      </c>
      <c r="F51" s="5"/>
      <c r="G51" s="5"/>
      <c r="H51" s="4">
        <f t="shared" si="20"/>
        <v>26</v>
      </c>
      <c r="I51" s="5">
        <v>1</v>
      </c>
      <c r="J51" s="5">
        <v>9</v>
      </c>
      <c r="K51" s="5">
        <v>13</v>
      </c>
      <c r="L51" s="5">
        <v>3</v>
      </c>
      <c r="M51" s="4">
        <f t="shared" si="19"/>
        <v>0</v>
      </c>
      <c r="N51" s="5"/>
      <c r="O51" s="5"/>
      <c r="P51" s="5"/>
      <c r="Q51" s="6">
        <f t="shared" si="14"/>
        <v>100</v>
      </c>
      <c r="R51" s="6">
        <f t="shared" si="15"/>
        <v>38.461538461538467</v>
      </c>
      <c r="S51" s="7"/>
    </row>
    <row r="52" spans="1:19" ht="18" customHeight="1" x14ac:dyDescent="0.2">
      <c r="A52" s="19" t="s">
        <v>17</v>
      </c>
      <c r="B52" s="4">
        <f t="shared" si="16"/>
        <v>184</v>
      </c>
      <c r="C52" s="5"/>
      <c r="D52" s="4">
        <f t="shared" si="17"/>
        <v>184</v>
      </c>
      <c r="E52" s="4">
        <f t="shared" si="18"/>
        <v>183</v>
      </c>
      <c r="F52" s="5">
        <v>1</v>
      </c>
      <c r="G52" s="5"/>
      <c r="H52" s="4">
        <f t="shared" si="20"/>
        <v>175</v>
      </c>
      <c r="I52" s="5">
        <v>16</v>
      </c>
      <c r="J52" s="5">
        <v>95</v>
      </c>
      <c r="K52" s="5">
        <v>60</v>
      </c>
      <c r="L52" s="5">
        <v>4</v>
      </c>
      <c r="M52" s="4">
        <f t="shared" si="19"/>
        <v>8</v>
      </c>
      <c r="N52" s="5">
        <v>4</v>
      </c>
      <c r="O52" s="5">
        <v>2</v>
      </c>
      <c r="P52" s="5">
        <v>2</v>
      </c>
      <c r="Q52" s="6">
        <f t="shared" si="14"/>
        <v>95.108695652173907</v>
      </c>
      <c r="R52" s="6">
        <f t="shared" si="15"/>
        <v>60.326086956521742</v>
      </c>
      <c r="S52" s="7"/>
    </row>
    <row r="53" spans="1:19" ht="18" customHeight="1" x14ac:dyDescent="0.2">
      <c r="A53" s="19" t="s">
        <v>42</v>
      </c>
      <c r="B53" s="4">
        <f t="shared" si="16"/>
        <v>279</v>
      </c>
      <c r="C53" s="5"/>
      <c r="D53" s="4">
        <f t="shared" si="17"/>
        <v>279</v>
      </c>
      <c r="E53" s="4">
        <f t="shared" si="18"/>
        <v>279</v>
      </c>
      <c r="F53" s="5"/>
      <c r="G53" s="5"/>
      <c r="H53" s="4">
        <f t="shared" si="20"/>
        <v>274</v>
      </c>
      <c r="I53" s="5">
        <v>2</v>
      </c>
      <c r="J53" s="5">
        <v>254</v>
      </c>
      <c r="K53" s="5"/>
      <c r="L53" s="5">
        <v>18</v>
      </c>
      <c r="M53" s="4">
        <f t="shared" si="19"/>
        <v>5</v>
      </c>
      <c r="N53" s="5">
        <v>1</v>
      </c>
      <c r="O53" s="5">
        <v>4</v>
      </c>
      <c r="P53" s="5"/>
      <c r="Q53" s="6">
        <f t="shared" si="14"/>
        <v>98.207885304659499</v>
      </c>
      <c r="R53" s="6">
        <f t="shared" si="15"/>
        <v>91.756272401433691</v>
      </c>
      <c r="S53" s="7"/>
    </row>
    <row r="54" spans="1:19" ht="24.75" customHeight="1" x14ac:dyDescent="0.2">
      <c r="A54" s="19" t="s">
        <v>45</v>
      </c>
      <c r="B54" s="4">
        <f t="shared" si="16"/>
        <v>80</v>
      </c>
      <c r="C54" s="5"/>
      <c r="D54" s="4">
        <f t="shared" ref="D54" si="21">E54+F54</f>
        <v>80</v>
      </c>
      <c r="E54" s="4">
        <f t="shared" ref="E54" si="22">G54+H54+M54</f>
        <v>80</v>
      </c>
      <c r="F54" s="5"/>
      <c r="G54" s="5"/>
      <c r="H54" s="4">
        <f t="shared" si="20"/>
        <v>77</v>
      </c>
      <c r="I54" s="5">
        <v>10</v>
      </c>
      <c r="J54" s="5">
        <v>28</v>
      </c>
      <c r="K54" s="5">
        <v>34</v>
      </c>
      <c r="L54" s="5">
        <v>5</v>
      </c>
      <c r="M54" s="4">
        <f t="shared" si="19"/>
        <v>3</v>
      </c>
      <c r="N54" s="5"/>
      <c r="O54" s="5"/>
      <c r="P54" s="5">
        <v>3</v>
      </c>
      <c r="Q54" s="6">
        <f t="shared" ref="Q54" si="23">(H54/D54)*100</f>
        <v>96.25</v>
      </c>
      <c r="R54" s="6">
        <f t="shared" ref="R54" si="24">((J54+I54)/D54)*100</f>
        <v>47.5</v>
      </c>
      <c r="S54" s="7"/>
    </row>
    <row r="55" spans="1:19" ht="18" customHeight="1" x14ac:dyDescent="0.2">
      <c r="A55" s="19" t="s">
        <v>18</v>
      </c>
      <c r="B55" s="4">
        <f t="shared" si="16"/>
        <v>44</v>
      </c>
      <c r="C55" s="5"/>
      <c r="D55" s="4">
        <f t="shared" si="17"/>
        <v>44</v>
      </c>
      <c r="E55" s="4">
        <f t="shared" si="18"/>
        <v>44</v>
      </c>
      <c r="F55" s="5"/>
      <c r="G55" s="5"/>
      <c r="H55" s="4">
        <f t="shared" si="20"/>
        <v>43</v>
      </c>
      <c r="I55" s="5">
        <v>7</v>
      </c>
      <c r="J55" s="5">
        <v>12</v>
      </c>
      <c r="K55" s="5">
        <v>24</v>
      </c>
      <c r="L55" s="5"/>
      <c r="M55" s="4">
        <f t="shared" si="19"/>
        <v>1</v>
      </c>
      <c r="N55" s="5"/>
      <c r="O55" s="5">
        <v>1</v>
      </c>
      <c r="P55" s="5"/>
      <c r="Q55" s="6">
        <f t="shared" si="14"/>
        <v>97.727272727272734</v>
      </c>
      <c r="R55" s="6">
        <f t="shared" si="15"/>
        <v>43.18181818181818</v>
      </c>
      <c r="S55" s="7"/>
    </row>
    <row r="56" spans="1:19" ht="18" customHeight="1" x14ac:dyDescent="0.2">
      <c r="A56" s="19" t="s">
        <v>19</v>
      </c>
      <c r="B56" s="4">
        <f t="shared" si="16"/>
        <v>62</v>
      </c>
      <c r="C56" s="5"/>
      <c r="D56" s="4">
        <f t="shared" si="17"/>
        <v>62</v>
      </c>
      <c r="E56" s="4">
        <f t="shared" si="18"/>
        <v>62</v>
      </c>
      <c r="F56" s="5"/>
      <c r="G56" s="5"/>
      <c r="H56" s="4">
        <f t="shared" si="20"/>
        <v>62</v>
      </c>
      <c r="I56" s="5">
        <v>7</v>
      </c>
      <c r="J56" s="5">
        <v>16</v>
      </c>
      <c r="K56" s="5">
        <v>23</v>
      </c>
      <c r="L56" s="5">
        <v>16</v>
      </c>
      <c r="M56" s="4">
        <f t="shared" si="19"/>
        <v>0</v>
      </c>
      <c r="N56" s="5"/>
      <c r="O56" s="5"/>
      <c r="P56" s="5"/>
      <c r="Q56" s="6">
        <f t="shared" si="14"/>
        <v>100</v>
      </c>
      <c r="R56" s="6">
        <f t="shared" si="15"/>
        <v>37.096774193548384</v>
      </c>
      <c r="S56" s="7"/>
    </row>
    <row r="57" spans="1:19" ht="24.75" customHeight="1" x14ac:dyDescent="0.2">
      <c r="A57" s="19" t="s">
        <v>20</v>
      </c>
      <c r="B57" s="4">
        <f t="shared" si="16"/>
        <v>42</v>
      </c>
      <c r="C57" s="5"/>
      <c r="D57" s="4">
        <f t="shared" si="17"/>
        <v>42</v>
      </c>
      <c r="E57" s="4">
        <f t="shared" si="18"/>
        <v>42</v>
      </c>
      <c r="F57" s="5"/>
      <c r="G57" s="5"/>
      <c r="H57" s="4">
        <f t="shared" si="20"/>
        <v>41</v>
      </c>
      <c r="I57" s="5">
        <v>2</v>
      </c>
      <c r="J57" s="5">
        <v>7</v>
      </c>
      <c r="K57" s="5">
        <v>27</v>
      </c>
      <c r="L57" s="5">
        <v>5</v>
      </c>
      <c r="M57" s="4">
        <f t="shared" si="19"/>
        <v>1</v>
      </c>
      <c r="N57" s="5">
        <v>1</v>
      </c>
      <c r="O57" s="5"/>
      <c r="P57" s="5"/>
      <c r="Q57" s="6">
        <f t="shared" si="14"/>
        <v>97.61904761904762</v>
      </c>
      <c r="R57" s="6">
        <f t="shared" si="15"/>
        <v>21.428571428571427</v>
      </c>
      <c r="S57" s="7"/>
    </row>
    <row r="58" spans="1:19" ht="25.5" customHeight="1" x14ac:dyDescent="0.2">
      <c r="A58" s="19" t="s">
        <v>43</v>
      </c>
      <c r="B58" s="4">
        <f t="shared" si="16"/>
        <v>33</v>
      </c>
      <c r="C58" s="5"/>
      <c r="D58" s="4">
        <f t="shared" si="17"/>
        <v>33</v>
      </c>
      <c r="E58" s="4">
        <f t="shared" si="18"/>
        <v>33</v>
      </c>
      <c r="F58" s="5"/>
      <c r="G58" s="5"/>
      <c r="H58" s="4">
        <f t="shared" si="20"/>
        <v>32</v>
      </c>
      <c r="I58" s="5">
        <v>3</v>
      </c>
      <c r="J58" s="5">
        <v>12</v>
      </c>
      <c r="K58" s="5">
        <v>16</v>
      </c>
      <c r="L58" s="5">
        <v>1</v>
      </c>
      <c r="M58" s="4">
        <f t="shared" si="19"/>
        <v>1</v>
      </c>
      <c r="N58" s="5"/>
      <c r="O58" s="5"/>
      <c r="P58" s="5">
        <v>1</v>
      </c>
      <c r="Q58" s="6">
        <f t="shared" si="14"/>
        <v>96.969696969696969</v>
      </c>
      <c r="R58" s="6">
        <f t="shared" si="15"/>
        <v>45.454545454545453</v>
      </c>
      <c r="S58" s="7"/>
    </row>
    <row r="59" spans="1:19" ht="18" customHeight="1" x14ac:dyDescent="0.2">
      <c r="A59" s="19" t="s">
        <v>21</v>
      </c>
      <c r="B59" s="4">
        <f t="shared" si="16"/>
        <v>47</v>
      </c>
      <c r="C59" s="5">
        <v>1</v>
      </c>
      <c r="D59" s="4">
        <f t="shared" si="17"/>
        <v>46</v>
      </c>
      <c r="E59" s="4">
        <f t="shared" si="18"/>
        <v>46</v>
      </c>
      <c r="F59" s="5"/>
      <c r="G59" s="5">
        <v>9</v>
      </c>
      <c r="H59" s="4">
        <f t="shared" si="20"/>
        <v>36</v>
      </c>
      <c r="I59" s="5">
        <v>3</v>
      </c>
      <c r="J59" s="5">
        <v>13</v>
      </c>
      <c r="K59" s="5">
        <v>17</v>
      </c>
      <c r="L59" s="5">
        <v>3</v>
      </c>
      <c r="M59" s="4">
        <f t="shared" si="19"/>
        <v>1</v>
      </c>
      <c r="N59" s="5"/>
      <c r="O59" s="5"/>
      <c r="P59" s="5">
        <v>1</v>
      </c>
      <c r="Q59" s="6">
        <f t="shared" si="14"/>
        <v>78.260869565217391</v>
      </c>
      <c r="R59" s="6">
        <f t="shared" si="15"/>
        <v>34.782608695652172</v>
      </c>
      <c r="S59" s="7"/>
    </row>
    <row r="60" spans="1:19" ht="18" customHeight="1" x14ac:dyDescent="0.2">
      <c r="A60" s="19" t="s">
        <v>22</v>
      </c>
      <c r="B60" s="4">
        <f t="shared" si="16"/>
        <v>75</v>
      </c>
      <c r="C60" s="5"/>
      <c r="D60" s="4">
        <f t="shared" si="17"/>
        <v>75</v>
      </c>
      <c r="E60" s="4">
        <f t="shared" si="18"/>
        <v>75</v>
      </c>
      <c r="F60" s="5"/>
      <c r="G60" s="5"/>
      <c r="H60" s="4">
        <f t="shared" si="20"/>
        <v>72</v>
      </c>
      <c r="I60" s="5">
        <v>3</v>
      </c>
      <c r="J60" s="5">
        <v>17</v>
      </c>
      <c r="K60" s="5">
        <v>44</v>
      </c>
      <c r="L60" s="5">
        <v>8</v>
      </c>
      <c r="M60" s="4">
        <f t="shared" si="19"/>
        <v>3</v>
      </c>
      <c r="N60" s="5"/>
      <c r="O60" s="5">
        <v>1</v>
      </c>
      <c r="P60" s="5">
        <v>2</v>
      </c>
      <c r="Q60" s="6">
        <f t="shared" si="14"/>
        <v>96</v>
      </c>
      <c r="R60" s="6">
        <f t="shared" si="15"/>
        <v>26.666666666666668</v>
      </c>
      <c r="S60" s="7"/>
    </row>
    <row r="61" spans="1:19" ht="18" customHeight="1" x14ac:dyDescent="0.2">
      <c r="A61" s="19" t="s">
        <v>23</v>
      </c>
      <c r="B61" s="4">
        <f t="shared" si="16"/>
        <v>27</v>
      </c>
      <c r="C61" s="5"/>
      <c r="D61" s="4">
        <f t="shared" si="17"/>
        <v>27</v>
      </c>
      <c r="E61" s="4">
        <f t="shared" si="18"/>
        <v>25</v>
      </c>
      <c r="F61" s="5">
        <v>2</v>
      </c>
      <c r="G61" s="5"/>
      <c r="H61" s="4">
        <f t="shared" si="20"/>
        <v>25</v>
      </c>
      <c r="I61" s="5">
        <v>3</v>
      </c>
      <c r="J61" s="5">
        <v>4</v>
      </c>
      <c r="K61" s="5">
        <v>15</v>
      </c>
      <c r="L61" s="5">
        <v>3</v>
      </c>
      <c r="M61" s="4">
        <f t="shared" si="19"/>
        <v>0</v>
      </c>
      <c r="N61" s="5"/>
      <c r="O61" s="5"/>
      <c r="P61" s="5"/>
      <c r="Q61" s="6">
        <f t="shared" si="14"/>
        <v>92.592592592592595</v>
      </c>
      <c r="R61" s="6">
        <f t="shared" si="15"/>
        <v>25.925925925925924</v>
      </c>
      <c r="S61" s="7"/>
    </row>
    <row r="62" spans="1:19" ht="18" customHeight="1" x14ac:dyDescent="0.2">
      <c r="A62" s="19" t="s">
        <v>40</v>
      </c>
      <c r="B62" s="4">
        <f t="shared" si="16"/>
        <v>182</v>
      </c>
      <c r="C62" s="5"/>
      <c r="D62" s="4">
        <f t="shared" si="17"/>
        <v>182</v>
      </c>
      <c r="E62" s="4">
        <f t="shared" si="18"/>
        <v>182</v>
      </c>
      <c r="F62" s="5"/>
      <c r="G62" s="5"/>
      <c r="H62" s="4">
        <f t="shared" si="20"/>
        <v>138</v>
      </c>
      <c r="I62" s="5">
        <v>5</v>
      </c>
      <c r="J62" s="5">
        <v>30</v>
      </c>
      <c r="K62" s="5">
        <v>91</v>
      </c>
      <c r="L62" s="5">
        <v>12</v>
      </c>
      <c r="M62" s="4">
        <f t="shared" si="19"/>
        <v>44</v>
      </c>
      <c r="N62" s="5">
        <v>20</v>
      </c>
      <c r="O62" s="5">
        <v>11</v>
      </c>
      <c r="P62" s="5">
        <v>13</v>
      </c>
      <c r="Q62" s="6">
        <f t="shared" si="14"/>
        <v>75.824175824175825</v>
      </c>
      <c r="R62" s="6">
        <f t="shared" si="15"/>
        <v>19.230769230769234</v>
      </c>
      <c r="S62" s="7"/>
    </row>
    <row r="63" spans="1:19" ht="18" customHeight="1" x14ac:dyDescent="0.2">
      <c r="A63" s="19" t="s">
        <v>96</v>
      </c>
      <c r="B63" s="4">
        <f t="shared" si="16"/>
        <v>3</v>
      </c>
      <c r="C63" s="5"/>
      <c r="D63" s="4">
        <f t="shared" si="17"/>
        <v>3</v>
      </c>
      <c r="E63" s="4">
        <f t="shared" si="18"/>
        <v>3</v>
      </c>
      <c r="F63" s="5"/>
      <c r="G63" s="5"/>
      <c r="H63" s="4">
        <f t="shared" si="20"/>
        <v>3</v>
      </c>
      <c r="I63" s="5"/>
      <c r="J63" s="5">
        <v>3</v>
      </c>
      <c r="K63" s="5"/>
      <c r="L63" s="5"/>
      <c r="M63" s="4">
        <f t="shared" si="19"/>
        <v>0</v>
      </c>
      <c r="N63" s="5"/>
      <c r="O63" s="5"/>
      <c r="P63" s="5"/>
      <c r="Q63" s="6">
        <f t="shared" si="14"/>
        <v>100</v>
      </c>
      <c r="R63" s="6">
        <f t="shared" si="15"/>
        <v>100</v>
      </c>
      <c r="S63" s="7"/>
    </row>
    <row r="64" spans="1:19" ht="18" customHeight="1" x14ac:dyDescent="0.2">
      <c r="A64" s="10" t="s">
        <v>24</v>
      </c>
      <c r="B64" s="11">
        <f t="shared" si="16"/>
        <v>1717</v>
      </c>
      <c r="C64" s="12">
        <f>SUM(C43:C63)</f>
        <v>1</v>
      </c>
      <c r="D64" s="12">
        <f>E64+F64</f>
        <v>1716</v>
      </c>
      <c r="E64" s="12">
        <f>G64+H64+M64</f>
        <v>1713</v>
      </c>
      <c r="F64" s="12">
        <f>SUM(F43:F63)</f>
        <v>3</v>
      </c>
      <c r="G64" s="12">
        <f>SUM(G43:G63)</f>
        <v>10</v>
      </c>
      <c r="H64" s="12">
        <f>I64+J64+K64+L64</f>
        <v>1596</v>
      </c>
      <c r="I64" s="12">
        <f>SUM(I43:I63)</f>
        <v>93</v>
      </c>
      <c r="J64" s="12">
        <f>SUM(J43:J63)</f>
        <v>660</v>
      </c>
      <c r="K64" s="12">
        <f>SUM(K43:K63)</f>
        <v>710</v>
      </c>
      <c r="L64" s="12">
        <f>SUM(L43:L63)</f>
        <v>133</v>
      </c>
      <c r="M64" s="12">
        <f>N64+O64+P64</f>
        <v>107</v>
      </c>
      <c r="N64" s="12">
        <f>SUM(N43:N63)</f>
        <v>39</v>
      </c>
      <c r="O64" s="12">
        <f>SUM(O43:O63)</f>
        <v>29</v>
      </c>
      <c r="P64" s="12">
        <f>SUM(P43:P63)</f>
        <v>39</v>
      </c>
      <c r="Q64" s="13">
        <f t="shared" si="14"/>
        <v>93.006993006993014</v>
      </c>
      <c r="R64" s="13">
        <f t="shared" si="15"/>
        <v>43.88111888111888</v>
      </c>
      <c r="S64" s="9"/>
    </row>
    <row r="65" spans="1:19" ht="15" customHeight="1" x14ac:dyDescent="0.2">
      <c r="A65" s="10" t="s">
        <v>25</v>
      </c>
      <c r="B65" s="28"/>
      <c r="C65" s="28"/>
      <c r="D65" s="21">
        <f>(D64/B64)*100</f>
        <v>99.941758881770525</v>
      </c>
      <c r="E65" s="21">
        <f>(E64/D64)*100</f>
        <v>99.825174825174827</v>
      </c>
      <c r="F65" s="21">
        <f>(F64/D64)*100</f>
        <v>0.17482517482517482</v>
      </c>
      <c r="G65" s="21">
        <f>(G64/D64)*100</f>
        <v>0.58275058275058278</v>
      </c>
      <c r="H65" s="21">
        <f>(H64/D64)*100</f>
        <v>93.006993006993014</v>
      </c>
      <c r="I65" s="21">
        <f>(I64/D64)*100</f>
        <v>5.4195804195804191</v>
      </c>
      <c r="J65" s="21">
        <f>(J64/D64)*100</f>
        <v>38.461538461538467</v>
      </c>
      <c r="K65" s="21">
        <f>(K64/D64)*100</f>
        <v>41.375291375291376</v>
      </c>
      <c r="L65" s="21">
        <f>(L64/D64)*100</f>
        <v>7.7505827505827503</v>
      </c>
      <c r="M65" s="21">
        <f>(M64/D64)*100</f>
        <v>6.2354312354312356</v>
      </c>
      <c r="N65" s="21">
        <f>(N64/D64)*100</f>
        <v>2.2727272727272729</v>
      </c>
      <c r="O65" s="21">
        <f>(O64/D64)*100</f>
        <v>1.6899766899766899</v>
      </c>
      <c r="P65" s="21">
        <f>(P64/D64)*100</f>
        <v>2.2727272727272729</v>
      </c>
      <c r="Q65" s="29"/>
      <c r="R65" s="29"/>
      <c r="S65" s="7"/>
    </row>
    <row r="66" spans="1:19" x14ac:dyDescent="0.2">
      <c r="A66" s="131" t="s">
        <v>114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</row>
    <row r="67" spans="1:19" ht="14.25" customHeight="1" x14ac:dyDescent="0.2">
      <c r="A67" s="137"/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</row>
    <row r="68" spans="1:19" x14ac:dyDescent="0.2">
      <c r="A68" s="18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5" customHeight="1" x14ac:dyDescent="0.2">
      <c r="A69" s="118" t="s">
        <v>41</v>
      </c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</row>
    <row r="70" spans="1:19" ht="15" customHeight="1" x14ac:dyDescent="0.2">
      <c r="A70" s="119" t="s">
        <v>113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</row>
    <row r="71" spans="1:19" ht="15" x14ac:dyDescent="0.25">
      <c r="A71" s="88"/>
      <c r="B71" s="93"/>
      <c r="C71" s="93"/>
      <c r="D71" s="93"/>
      <c r="E71" s="90"/>
      <c r="F71" s="94"/>
      <c r="G71" s="94" t="s">
        <v>39</v>
      </c>
      <c r="H71" s="94"/>
      <c r="I71" s="94"/>
      <c r="J71" s="94"/>
      <c r="K71" s="94"/>
      <c r="L71" s="94"/>
      <c r="M71" s="94"/>
      <c r="N71" s="94" t="s">
        <v>93</v>
      </c>
      <c r="O71" s="93"/>
      <c r="P71" s="93"/>
      <c r="Q71" s="93"/>
      <c r="R71" s="93"/>
      <c r="S71" s="93"/>
    </row>
    <row r="72" spans="1:19" ht="15" x14ac:dyDescent="0.25">
      <c r="A72" s="77"/>
      <c r="B72" s="128" t="s">
        <v>27</v>
      </c>
      <c r="C72" s="128"/>
      <c r="D72" s="92"/>
      <c r="E72" s="97"/>
      <c r="F72" s="92"/>
      <c r="G72" s="92"/>
      <c r="H72" s="92"/>
      <c r="I72" s="92"/>
      <c r="J72" s="92"/>
      <c r="K72" s="92"/>
      <c r="L72" s="92"/>
      <c r="M72" s="92"/>
      <c r="N72" s="92"/>
      <c r="O72" s="127" t="s">
        <v>89</v>
      </c>
      <c r="P72" s="127"/>
      <c r="Q72" s="127"/>
      <c r="R72" s="91"/>
      <c r="S72" s="91"/>
    </row>
    <row r="73" spans="1:19" ht="19.5" customHeight="1" x14ac:dyDescent="0.2">
      <c r="A73" s="120" t="s">
        <v>1</v>
      </c>
      <c r="B73" s="121" t="s">
        <v>85</v>
      </c>
      <c r="C73" s="121" t="s">
        <v>90</v>
      </c>
      <c r="D73" s="121" t="s">
        <v>86</v>
      </c>
      <c r="E73" s="121" t="s">
        <v>87</v>
      </c>
      <c r="F73" s="121" t="s">
        <v>3</v>
      </c>
      <c r="G73" s="121" t="s">
        <v>77</v>
      </c>
      <c r="H73" s="120" t="s">
        <v>4</v>
      </c>
      <c r="I73" s="120"/>
      <c r="J73" s="120"/>
      <c r="K73" s="120"/>
      <c r="L73" s="120"/>
      <c r="M73" s="123" t="s">
        <v>5</v>
      </c>
      <c r="N73" s="124"/>
      <c r="O73" s="124"/>
      <c r="P73" s="125"/>
      <c r="Q73" s="120" t="s">
        <v>6</v>
      </c>
      <c r="R73" s="120" t="s">
        <v>7</v>
      </c>
      <c r="S73" s="129" t="s">
        <v>8</v>
      </c>
    </row>
    <row r="74" spans="1:19" ht="75.75" customHeight="1" x14ac:dyDescent="0.2">
      <c r="A74" s="120"/>
      <c r="B74" s="122"/>
      <c r="C74" s="121"/>
      <c r="D74" s="121"/>
      <c r="E74" s="121"/>
      <c r="F74" s="121"/>
      <c r="G74" s="121"/>
      <c r="H74" s="65" t="s">
        <v>88</v>
      </c>
      <c r="I74" s="65" t="s">
        <v>81</v>
      </c>
      <c r="J74" s="65" t="s">
        <v>9</v>
      </c>
      <c r="K74" s="65" t="s">
        <v>83</v>
      </c>
      <c r="L74" s="65" t="s">
        <v>82</v>
      </c>
      <c r="M74" s="65" t="s">
        <v>84</v>
      </c>
      <c r="N74" s="65" t="s">
        <v>10</v>
      </c>
      <c r="O74" s="65" t="s">
        <v>11</v>
      </c>
      <c r="P74" s="65" t="s">
        <v>12</v>
      </c>
      <c r="Q74" s="120"/>
      <c r="R74" s="132"/>
      <c r="S74" s="130"/>
    </row>
    <row r="75" spans="1:19" x14ac:dyDescent="0.2">
      <c r="A75" s="63">
        <v>1</v>
      </c>
      <c r="B75" s="3">
        <v>2</v>
      </c>
      <c r="C75" s="63">
        <v>3</v>
      </c>
      <c r="D75" s="63">
        <v>4</v>
      </c>
      <c r="E75" s="63">
        <v>5</v>
      </c>
      <c r="F75" s="63">
        <v>6</v>
      </c>
      <c r="G75" s="63">
        <v>7</v>
      </c>
      <c r="H75" s="63">
        <v>8</v>
      </c>
      <c r="I75" s="63">
        <v>9</v>
      </c>
      <c r="J75" s="63">
        <v>10</v>
      </c>
      <c r="K75" s="63">
        <v>11</v>
      </c>
      <c r="L75" s="63">
        <v>12</v>
      </c>
      <c r="M75" s="63">
        <v>13</v>
      </c>
      <c r="N75" s="63">
        <v>14</v>
      </c>
      <c r="O75" s="63">
        <v>15</v>
      </c>
      <c r="P75" s="63">
        <v>16</v>
      </c>
      <c r="Q75" s="63">
        <v>17</v>
      </c>
      <c r="R75" s="3">
        <v>18</v>
      </c>
      <c r="S75" s="64">
        <v>19</v>
      </c>
    </row>
    <row r="76" spans="1:19" ht="18" customHeight="1" x14ac:dyDescent="0.2">
      <c r="A76" s="19" t="s">
        <v>13</v>
      </c>
      <c r="B76" s="4">
        <f>C76+D76</f>
        <v>44</v>
      </c>
      <c r="C76" s="5"/>
      <c r="D76" s="4">
        <f>E76+F76</f>
        <v>44</v>
      </c>
      <c r="E76" s="4">
        <f>G76+H76+M76</f>
        <v>44</v>
      </c>
      <c r="F76" s="5"/>
      <c r="G76" s="5"/>
      <c r="H76" s="4">
        <f>SUM(I76:L76)</f>
        <v>44</v>
      </c>
      <c r="I76" s="5">
        <v>2</v>
      </c>
      <c r="J76" s="5">
        <v>11</v>
      </c>
      <c r="K76" s="5">
        <v>29</v>
      </c>
      <c r="L76" s="5">
        <v>2</v>
      </c>
      <c r="M76" s="4">
        <f>SUM(N76:P76)</f>
        <v>0</v>
      </c>
      <c r="N76" s="5"/>
      <c r="O76" s="5"/>
      <c r="P76" s="5"/>
      <c r="Q76" s="6">
        <f>(H76/D76)*100</f>
        <v>100</v>
      </c>
      <c r="R76" s="6">
        <f>((J76+I76)/D76)*100</f>
        <v>29.545454545454547</v>
      </c>
      <c r="S76" s="7"/>
    </row>
    <row r="77" spans="1:19" ht="18" customHeight="1" x14ac:dyDescent="0.2">
      <c r="A77" s="19" t="s">
        <v>14</v>
      </c>
      <c r="B77" s="4">
        <f t="shared" ref="B77:B97" si="25">C77+D77</f>
        <v>41</v>
      </c>
      <c r="C77" s="5"/>
      <c r="D77" s="4">
        <f>E77+F77</f>
        <v>41</v>
      </c>
      <c r="E77" s="4">
        <f>G77+H77+M77</f>
        <v>41</v>
      </c>
      <c r="F77" s="5"/>
      <c r="G77" s="5"/>
      <c r="H77" s="4">
        <f t="shared" ref="H77:H96" si="26">SUM(I77:L77)</f>
        <v>41</v>
      </c>
      <c r="I77" s="5">
        <v>2</v>
      </c>
      <c r="J77" s="5">
        <v>6</v>
      </c>
      <c r="K77" s="5">
        <v>33</v>
      </c>
      <c r="L77" s="5"/>
      <c r="M77" s="4">
        <f t="shared" ref="M77:M96" si="27">SUM(N77:P77)</f>
        <v>0</v>
      </c>
      <c r="N77" s="5"/>
      <c r="O77" s="5"/>
      <c r="P77" s="5"/>
      <c r="Q77" s="6">
        <f t="shared" ref="Q77:Q97" si="28">(H77/D77)*100</f>
        <v>100</v>
      </c>
      <c r="R77" s="6">
        <f t="shared" ref="R77:R97" si="29">((J77+I77)/D77)*100</f>
        <v>19.512195121951219</v>
      </c>
      <c r="S77" s="8"/>
    </row>
    <row r="78" spans="1:19" ht="18" customHeight="1" x14ac:dyDescent="0.2">
      <c r="A78" s="19" t="s">
        <v>36</v>
      </c>
      <c r="B78" s="4">
        <f t="shared" si="25"/>
        <v>55</v>
      </c>
      <c r="C78" s="5"/>
      <c r="D78" s="4">
        <f t="shared" ref="D78:D96" si="30">E78+F78</f>
        <v>55</v>
      </c>
      <c r="E78" s="4">
        <f t="shared" ref="E78:E96" si="31">G78+H78+M78</f>
        <v>55</v>
      </c>
      <c r="F78" s="5"/>
      <c r="G78" s="5"/>
      <c r="H78" s="4">
        <f t="shared" si="26"/>
        <v>42</v>
      </c>
      <c r="I78" s="5">
        <v>6</v>
      </c>
      <c r="J78" s="5">
        <v>6</v>
      </c>
      <c r="K78" s="5">
        <v>29</v>
      </c>
      <c r="L78" s="5">
        <v>1</v>
      </c>
      <c r="M78" s="4">
        <f t="shared" si="27"/>
        <v>13</v>
      </c>
      <c r="N78" s="5">
        <v>2</v>
      </c>
      <c r="O78" s="5">
        <v>1</v>
      </c>
      <c r="P78" s="5">
        <v>10</v>
      </c>
      <c r="Q78" s="6">
        <f t="shared" si="28"/>
        <v>76.363636363636374</v>
      </c>
      <c r="R78" s="6">
        <f t="shared" si="29"/>
        <v>21.818181818181817</v>
      </c>
      <c r="S78" s="7"/>
    </row>
    <row r="79" spans="1:19" ht="22.5" customHeight="1" x14ac:dyDescent="0.2">
      <c r="A79" s="19" t="s">
        <v>46</v>
      </c>
      <c r="B79" s="4">
        <f t="shared" si="25"/>
        <v>80</v>
      </c>
      <c r="C79" s="5"/>
      <c r="D79" s="4">
        <f t="shared" si="30"/>
        <v>80</v>
      </c>
      <c r="E79" s="4">
        <f t="shared" si="31"/>
        <v>80</v>
      </c>
      <c r="F79" s="5"/>
      <c r="G79" s="5"/>
      <c r="H79" s="4">
        <f t="shared" si="26"/>
        <v>80</v>
      </c>
      <c r="I79" s="5">
        <v>6</v>
      </c>
      <c r="J79" s="5">
        <v>15</v>
      </c>
      <c r="K79" s="5">
        <v>53</v>
      </c>
      <c r="L79" s="5">
        <v>6</v>
      </c>
      <c r="M79" s="4">
        <f t="shared" si="27"/>
        <v>0</v>
      </c>
      <c r="N79" s="5"/>
      <c r="O79" s="5"/>
      <c r="P79" s="5"/>
      <c r="Q79" s="6">
        <f t="shared" si="28"/>
        <v>100</v>
      </c>
      <c r="R79" s="6">
        <f t="shared" si="29"/>
        <v>26.25</v>
      </c>
      <c r="S79" s="7"/>
    </row>
    <row r="80" spans="1:19" ht="18" customHeight="1" x14ac:dyDescent="0.2">
      <c r="A80" s="19" t="s">
        <v>15</v>
      </c>
      <c r="B80" s="4">
        <f t="shared" si="25"/>
        <v>59</v>
      </c>
      <c r="C80" s="5"/>
      <c r="D80" s="4">
        <f t="shared" si="30"/>
        <v>59</v>
      </c>
      <c r="E80" s="4">
        <f t="shared" si="31"/>
        <v>59</v>
      </c>
      <c r="F80" s="5"/>
      <c r="G80" s="5"/>
      <c r="H80" s="4">
        <f t="shared" si="26"/>
        <v>49</v>
      </c>
      <c r="I80" s="5"/>
      <c r="J80" s="5">
        <v>10</v>
      </c>
      <c r="K80" s="5">
        <v>36</v>
      </c>
      <c r="L80" s="5">
        <v>3</v>
      </c>
      <c r="M80" s="4">
        <f t="shared" si="27"/>
        <v>10</v>
      </c>
      <c r="N80" s="5">
        <v>4</v>
      </c>
      <c r="O80" s="5">
        <v>5</v>
      </c>
      <c r="P80" s="5">
        <v>1</v>
      </c>
      <c r="Q80" s="6">
        <f t="shared" si="28"/>
        <v>83.050847457627114</v>
      </c>
      <c r="R80" s="6">
        <f t="shared" si="29"/>
        <v>16.949152542372879</v>
      </c>
      <c r="S80" s="7"/>
    </row>
    <row r="81" spans="1:19" ht="18" customHeight="1" x14ac:dyDescent="0.2">
      <c r="A81" s="19" t="s">
        <v>35</v>
      </c>
      <c r="B81" s="4">
        <f t="shared" si="25"/>
        <v>80</v>
      </c>
      <c r="C81" s="5"/>
      <c r="D81" s="4">
        <f t="shared" si="30"/>
        <v>80</v>
      </c>
      <c r="E81" s="4">
        <f t="shared" si="31"/>
        <v>80</v>
      </c>
      <c r="F81" s="5"/>
      <c r="G81" s="5"/>
      <c r="H81" s="4">
        <f t="shared" si="26"/>
        <v>65</v>
      </c>
      <c r="I81" s="5">
        <v>10</v>
      </c>
      <c r="J81" s="5">
        <v>25</v>
      </c>
      <c r="K81" s="5">
        <v>30</v>
      </c>
      <c r="L81" s="5"/>
      <c r="M81" s="4">
        <f t="shared" si="27"/>
        <v>15</v>
      </c>
      <c r="N81" s="5">
        <v>12</v>
      </c>
      <c r="O81" s="5">
        <v>3</v>
      </c>
      <c r="P81" s="5"/>
      <c r="Q81" s="6">
        <f t="shared" si="28"/>
        <v>81.25</v>
      </c>
      <c r="R81" s="6">
        <f t="shared" si="29"/>
        <v>43.75</v>
      </c>
      <c r="S81" s="7"/>
    </row>
    <row r="82" spans="1:19" ht="18" customHeight="1" x14ac:dyDescent="0.2">
      <c r="A82" s="19" t="s">
        <v>16</v>
      </c>
      <c r="B82" s="4">
        <f t="shared" si="25"/>
        <v>86</v>
      </c>
      <c r="C82" s="5"/>
      <c r="D82" s="4">
        <f t="shared" si="30"/>
        <v>86</v>
      </c>
      <c r="E82" s="4">
        <f t="shared" si="31"/>
        <v>86</v>
      </c>
      <c r="F82" s="5"/>
      <c r="G82" s="5"/>
      <c r="H82" s="4">
        <f t="shared" si="26"/>
        <v>82</v>
      </c>
      <c r="I82" s="5">
        <v>5</v>
      </c>
      <c r="J82" s="5">
        <v>12</v>
      </c>
      <c r="K82" s="5">
        <v>57</v>
      </c>
      <c r="L82" s="5">
        <v>8</v>
      </c>
      <c r="M82" s="4">
        <f t="shared" si="27"/>
        <v>4</v>
      </c>
      <c r="N82" s="5"/>
      <c r="O82" s="5">
        <v>2</v>
      </c>
      <c r="P82" s="5">
        <v>2</v>
      </c>
      <c r="Q82" s="6">
        <f t="shared" si="28"/>
        <v>95.348837209302332</v>
      </c>
      <c r="R82" s="6">
        <f t="shared" si="29"/>
        <v>19.767441860465116</v>
      </c>
      <c r="S82" s="7"/>
    </row>
    <row r="83" spans="1:19" ht="18" customHeight="1" x14ac:dyDescent="0.2">
      <c r="A83" s="19" t="s">
        <v>44</v>
      </c>
      <c r="B83" s="4">
        <f t="shared" si="25"/>
        <v>88</v>
      </c>
      <c r="C83" s="5"/>
      <c r="D83" s="4">
        <f t="shared" si="30"/>
        <v>88</v>
      </c>
      <c r="E83" s="4">
        <f t="shared" si="31"/>
        <v>88</v>
      </c>
      <c r="F83" s="5"/>
      <c r="G83" s="5"/>
      <c r="H83" s="4">
        <f t="shared" si="26"/>
        <v>85</v>
      </c>
      <c r="I83" s="5">
        <v>9</v>
      </c>
      <c r="J83" s="5">
        <v>15</v>
      </c>
      <c r="K83" s="5">
        <v>50</v>
      </c>
      <c r="L83" s="5">
        <v>11</v>
      </c>
      <c r="M83" s="4">
        <f t="shared" si="27"/>
        <v>3</v>
      </c>
      <c r="N83" s="5">
        <v>1</v>
      </c>
      <c r="O83" s="5">
        <v>2</v>
      </c>
      <c r="P83" s="5"/>
      <c r="Q83" s="6">
        <f>(H83/D83)*100</f>
        <v>96.590909090909093</v>
      </c>
      <c r="R83" s="6">
        <f>((J83+I83)/D83)*100</f>
        <v>27.27272727272727</v>
      </c>
      <c r="S83" s="7"/>
    </row>
    <row r="84" spans="1:19" ht="23.25" customHeight="1" x14ac:dyDescent="0.2">
      <c r="A84" s="19" t="s">
        <v>148</v>
      </c>
      <c r="B84" s="4">
        <f t="shared" si="25"/>
        <v>31</v>
      </c>
      <c r="C84" s="5"/>
      <c r="D84" s="4">
        <f t="shared" si="30"/>
        <v>31</v>
      </c>
      <c r="E84" s="4">
        <f t="shared" si="31"/>
        <v>31</v>
      </c>
      <c r="F84" s="5"/>
      <c r="G84" s="5"/>
      <c r="H84" s="4">
        <f t="shared" si="26"/>
        <v>31</v>
      </c>
      <c r="I84" s="5">
        <v>8</v>
      </c>
      <c r="J84" s="5">
        <v>5</v>
      </c>
      <c r="K84" s="5">
        <v>15</v>
      </c>
      <c r="L84" s="5">
        <v>3</v>
      </c>
      <c r="M84" s="4">
        <f t="shared" si="27"/>
        <v>0</v>
      </c>
      <c r="N84" s="5"/>
      <c r="O84" s="5"/>
      <c r="P84" s="5"/>
      <c r="Q84" s="6">
        <f t="shared" si="28"/>
        <v>100</v>
      </c>
      <c r="R84" s="6">
        <f t="shared" si="29"/>
        <v>41.935483870967744</v>
      </c>
      <c r="S84" s="7"/>
    </row>
    <row r="85" spans="1:19" ht="18" customHeight="1" x14ac:dyDescent="0.2">
      <c r="A85" s="19" t="s">
        <v>17</v>
      </c>
      <c r="B85" s="4">
        <f t="shared" si="25"/>
        <v>235</v>
      </c>
      <c r="C85" s="5"/>
      <c r="D85" s="4">
        <f t="shared" si="30"/>
        <v>235</v>
      </c>
      <c r="E85" s="4">
        <f t="shared" si="31"/>
        <v>223</v>
      </c>
      <c r="F85" s="5">
        <v>12</v>
      </c>
      <c r="G85" s="5"/>
      <c r="H85" s="4">
        <f t="shared" si="26"/>
        <v>170</v>
      </c>
      <c r="I85" s="5">
        <v>21</v>
      </c>
      <c r="J85" s="5">
        <v>56</v>
      </c>
      <c r="K85" s="5">
        <v>93</v>
      </c>
      <c r="L85" s="5"/>
      <c r="M85" s="4">
        <f t="shared" si="27"/>
        <v>53</v>
      </c>
      <c r="N85" s="5">
        <v>10</v>
      </c>
      <c r="O85" s="5">
        <v>33</v>
      </c>
      <c r="P85" s="5">
        <v>10</v>
      </c>
      <c r="Q85" s="6">
        <f t="shared" si="28"/>
        <v>72.340425531914903</v>
      </c>
      <c r="R85" s="6">
        <f t="shared" si="29"/>
        <v>32.765957446808507</v>
      </c>
      <c r="S85" s="7"/>
    </row>
    <row r="86" spans="1:19" ht="18" customHeight="1" x14ac:dyDescent="0.2">
      <c r="A86" s="19" t="s">
        <v>42</v>
      </c>
      <c r="B86" s="4">
        <f t="shared" si="25"/>
        <v>338</v>
      </c>
      <c r="C86" s="5"/>
      <c r="D86" s="4">
        <f t="shared" si="30"/>
        <v>338</v>
      </c>
      <c r="E86" s="4">
        <f t="shared" si="31"/>
        <v>338</v>
      </c>
      <c r="F86" s="5"/>
      <c r="G86" s="5"/>
      <c r="H86" s="4">
        <f t="shared" si="26"/>
        <v>263</v>
      </c>
      <c r="I86" s="5">
        <v>1</v>
      </c>
      <c r="J86" s="5">
        <v>51</v>
      </c>
      <c r="K86" s="5">
        <v>76</v>
      </c>
      <c r="L86" s="5">
        <v>135</v>
      </c>
      <c r="M86" s="4">
        <f t="shared" si="27"/>
        <v>75</v>
      </c>
      <c r="N86" s="5">
        <v>65</v>
      </c>
      <c r="O86" s="5">
        <v>10</v>
      </c>
      <c r="P86" s="5"/>
      <c r="Q86" s="6">
        <f t="shared" si="28"/>
        <v>77.810650887573956</v>
      </c>
      <c r="R86" s="6">
        <f t="shared" si="29"/>
        <v>15.384615384615385</v>
      </c>
      <c r="S86" s="7"/>
    </row>
    <row r="87" spans="1:19" ht="26.25" customHeight="1" x14ac:dyDescent="0.2">
      <c r="A87" s="19" t="s">
        <v>45</v>
      </c>
      <c r="B87" s="4">
        <f t="shared" si="25"/>
        <v>74</v>
      </c>
      <c r="C87" s="5"/>
      <c r="D87" s="4">
        <f t="shared" ref="D87" si="32">E87+F87</f>
        <v>74</v>
      </c>
      <c r="E87" s="4">
        <f t="shared" ref="E87" si="33">G87+H87+M87</f>
        <v>74</v>
      </c>
      <c r="F87" s="5"/>
      <c r="G87" s="5"/>
      <c r="H87" s="4">
        <f t="shared" si="26"/>
        <v>73</v>
      </c>
      <c r="I87" s="5">
        <v>4</v>
      </c>
      <c r="J87" s="5">
        <v>26</v>
      </c>
      <c r="K87" s="5">
        <v>36</v>
      </c>
      <c r="L87" s="5">
        <v>7</v>
      </c>
      <c r="M87" s="4">
        <f t="shared" si="27"/>
        <v>1</v>
      </c>
      <c r="N87" s="5"/>
      <c r="O87" s="5"/>
      <c r="P87" s="5">
        <v>1</v>
      </c>
      <c r="Q87" s="6">
        <f t="shared" ref="Q87" si="34">(H87/D87)*100</f>
        <v>98.648648648648646</v>
      </c>
      <c r="R87" s="6">
        <f t="shared" ref="R87" si="35">((J87+I87)/D87)*100</f>
        <v>40.54054054054054</v>
      </c>
      <c r="S87" s="7"/>
    </row>
    <row r="88" spans="1:19" ht="18" customHeight="1" x14ac:dyDescent="0.2">
      <c r="A88" s="19" t="s">
        <v>18</v>
      </c>
      <c r="B88" s="4">
        <f t="shared" si="25"/>
        <v>53</v>
      </c>
      <c r="C88" s="5"/>
      <c r="D88" s="4">
        <f t="shared" si="30"/>
        <v>53</v>
      </c>
      <c r="E88" s="4">
        <f t="shared" si="31"/>
        <v>53</v>
      </c>
      <c r="F88" s="5"/>
      <c r="G88" s="5"/>
      <c r="H88" s="4">
        <f t="shared" si="26"/>
        <v>44</v>
      </c>
      <c r="I88" s="5">
        <v>2</v>
      </c>
      <c r="J88" s="5">
        <v>5</v>
      </c>
      <c r="K88" s="5">
        <v>37</v>
      </c>
      <c r="L88" s="5"/>
      <c r="M88" s="4">
        <f t="shared" si="27"/>
        <v>9</v>
      </c>
      <c r="N88" s="5">
        <v>7</v>
      </c>
      <c r="O88" s="5">
        <v>1</v>
      </c>
      <c r="P88" s="5">
        <v>1</v>
      </c>
      <c r="Q88" s="6">
        <f t="shared" si="28"/>
        <v>83.018867924528308</v>
      </c>
      <c r="R88" s="6">
        <f t="shared" si="29"/>
        <v>13.20754716981132</v>
      </c>
      <c r="S88" s="7"/>
    </row>
    <row r="89" spans="1:19" ht="18" customHeight="1" x14ac:dyDescent="0.2">
      <c r="A89" s="19" t="s">
        <v>19</v>
      </c>
      <c r="B89" s="4">
        <f t="shared" si="25"/>
        <v>59</v>
      </c>
      <c r="C89" s="5">
        <v>1</v>
      </c>
      <c r="D89" s="4">
        <f t="shared" si="30"/>
        <v>58</v>
      </c>
      <c r="E89" s="4">
        <f t="shared" si="31"/>
        <v>58</v>
      </c>
      <c r="F89" s="5"/>
      <c r="G89" s="5"/>
      <c r="H89" s="4">
        <f t="shared" si="26"/>
        <v>57</v>
      </c>
      <c r="I89" s="5">
        <v>12</v>
      </c>
      <c r="J89" s="5">
        <v>14</v>
      </c>
      <c r="K89" s="5">
        <v>18</v>
      </c>
      <c r="L89" s="5">
        <v>13</v>
      </c>
      <c r="M89" s="4">
        <f t="shared" si="27"/>
        <v>1</v>
      </c>
      <c r="N89" s="5"/>
      <c r="O89" s="5"/>
      <c r="P89" s="5">
        <v>1</v>
      </c>
      <c r="Q89" s="6">
        <f t="shared" si="28"/>
        <v>98.275862068965509</v>
      </c>
      <c r="R89" s="6">
        <f t="shared" si="29"/>
        <v>44.827586206896555</v>
      </c>
      <c r="S89" s="7"/>
    </row>
    <row r="90" spans="1:19" ht="24.75" customHeight="1" x14ac:dyDescent="0.2">
      <c r="A90" s="19" t="s">
        <v>20</v>
      </c>
      <c r="B90" s="4">
        <f t="shared" si="25"/>
        <v>54</v>
      </c>
      <c r="C90" s="5"/>
      <c r="D90" s="4">
        <f t="shared" si="30"/>
        <v>54</v>
      </c>
      <c r="E90" s="4">
        <f t="shared" si="31"/>
        <v>54</v>
      </c>
      <c r="F90" s="5"/>
      <c r="G90" s="5">
        <v>2</v>
      </c>
      <c r="H90" s="4">
        <f t="shared" si="26"/>
        <v>30</v>
      </c>
      <c r="I90" s="5">
        <v>3</v>
      </c>
      <c r="J90" s="5">
        <v>10</v>
      </c>
      <c r="K90" s="5">
        <v>17</v>
      </c>
      <c r="L90" s="5"/>
      <c r="M90" s="4">
        <f t="shared" si="27"/>
        <v>22</v>
      </c>
      <c r="N90" s="5">
        <v>13</v>
      </c>
      <c r="O90" s="5">
        <v>3</v>
      </c>
      <c r="P90" s="5">
        <v>6</v>
      </c>
      <c r="Q90" s="6">
        <f t="shared" si="28"/>
        <v>55.555555555555557</v>
      </c>
      <c r="R90" s="6">
        <f t="shared" si="29"/>
        <v>24.074074074074073</v>
      </c>
      <c r="S90" s="7"/>
    </row>
    <row r="91" spans="1:19" ht="25.5" customHeight="1" x14ac:dyDescent="0.2">
      <c r="A91" s="19" t="s">
        <v>43</v>
      </c>
      <c r="B91" s="4">
        <f t="shared" si="25"/>
        <v>26</v>
      </c>
      <c r="C91" s="5"/>
      <c r="D91" s="4">
        <f t="shared" si="30"/>
        <v>26</v>
      </c>
      <c r="E91" s="4">
        <f t="shared" si="31"/>
        <v>26</v>
      </c>
      <c r="F91" s="5"/>
      <c r="G91" s="5"/>
      <c r="H91" s="4">
        <f t="shared" si="26"/>
        <v>26</v>
      </c>
      <c r="I91" s="5">
        <v>5</v>
      </c>
      <c r="J91" s="5">
        <v>9</v>
      </c>
      <c r="K91" s="5">
        <v>11</v>
      </c>
      <c r="L91" s="5">
        <v>1</v>
      </c>
      <c r="M91" s="4">
        <f t="shared" si="27"/>
        <v>0</v>
      </c>
      <c r="N91" s="5"/>
      <c r="O91" s="5"/>
      <c r="P91" s="5"/>
      <c r="Q91" s="6">
        <f t="shared" si="28"/>
        <v>100</v>
      </c>
      <c r="R91" s="6">
        <f t="shared" si="29"/>
        <v>53.846153846153847</v>
      </c>
      <c r="S91" s="7"/>
    </row>
    <row r="92" spans="1:19" ht="18" customHeight="1" x14ac:dyDescent="0.2">
      <c r="A92" s="19" t="s">
        <v>21</v>
      </c>
      <c r="B92" s="4">
        <f t="shared" si="25"/>
        <v>25</v>
      </c>
      <c r="C92" s="5">
        <v>1</v>
      </c>
      <c r="D92" s="4">
        <f t="shared" si="30"/>
        <v>24</v>
      </c>
      <c r="E92" s="4">
        <f t="shared" si="31"/>
        <v>24</v>
      </c>
      <c r="F92" s="5"/>
      <c r="G92" s="5"/>
      <c r="H92" s="4">
        <f t="shared" si="26"/>
        <v>22</v>
      </c>
      <c r="I92" s="5">
        <v>5</v>
      </c>
      <c r="J92" s="5">
        <v>9</v>
      </c>
      <c r="K92" s="5">
        <v>8</v>
      </c>
      <c r="L92" s="5"/>
      <c r="M92" s="4">
        <f t="shared" si="27"/>
        <v>2</v>
      </c>
      <c r="N92" s="5"/>
      <c r="O92" s="5"/>
      <c r="P92" s="5">
        <v>2</v>
      </c>
      <c r="Q92" s="6">
        <f t="shared" si="28"/>
        <v>91.666666666666657</v>
      </c>
      <c r="R92" s="6">
        <f t="shared" si="29"/>
        <v>58.333333333333336</v>
      </c>
      <c r="S92" s="7"/>
    </row>
    <row r="93" spans="1:19" ht="18" customHeight="1" x14ac:dyDescent="0.2">
      <c r="A93" s="19" t="s">
        <v>22</v>
      </c>
      <c r="B93" s="4">
        <f t="shared" si="25"/>
        <v>64</v>
      </c>
      <c r="C93" s="5"/>
      <c r="D93" s="4">
        <f t="shared" si="30"/>
        <v>64</v>
      </c>
      <c r="E93" s="4">
        <f t="shared" si="31"/>
        <v>64</v>
      </c>
      <c r="F93" s="5"/>
      <c r="G93" s="5"/>
      <c r="H93" s="4">
        <f t="shared" si="26"/>
        <v>62</v>
      </c>
      <c r="I93" s="5">
        <v>4</v>
      </c>
      <c r="J93" s="5">
        <v>12</v>
      </c>
      <c r="K93" s="5">
        <v>34</v>
      </c>
      <c r="L93" s="5">
        <v>12</v>
      </c>
      <c r="M93" s="4">
        <f t="shared" si="27"/>
        <v>2</v>
      </c>
      <c r="N93" s="5"/>
      <c r="O93" s="5">
        <v>2</v>
      </c>
      <c r="P93" s="5"/>
      <c r="Q93" s="6">
        <f t="shared" si="28"/>
        <v>96.875</v>
      </c>
      <c r="R93" s="6">
        <f t="shared" si="29"/>
        <v>25</v>
      </c>
      <c r="S93" s="7"/>
    </row>
    <row r="94" spans="1:19" ht="18" customHeight="1" x14ac:dyDescent="0.2">
      <c r="A94" s="19" t="s">
        <v>23</v>
      </c>
      <c r="B94" s="4">
        <f t="shared" si="25"/>
        <v>32</v>
      </c>
      <c r="C94" s="5"/>
      <c r="D94" s="4">
        <f t="shared" si="30"/>
        <v>32</v>
      </c>
      <c r="E94" s="4">
        <f t="shared" si="31"/>
        <v>32</v>
      </c>
      <c r="F94" s="5"/>
      <c r="G94" s="5"/>
      <c r="H94" s="4">
        <f t="shared" si="26"/>
        <v>32</v>
      </c>
      <c r="I94" s="5">
        <v>2</v>
      </c>
      <c r="J94" s="5">
        <v>9</v>
      </c>
      <c r="K94" s="5">
        <v>20</v>
      </c>
      <c r="L94" s="5">
        <v>1</v>
      </c>
      <c r="M94" s="4">
        <f t="shared" si="27"/>
        <v>0</v>
      </c>
      <c r="N94" s="5"/>
      <c r="O94" s="5"/>
      <c r="P94" s="5"/>
      <c r="Q94" s="6">
        <f t="shared" si="28"/>
        <v>100</v>
      </c>
      <c r="R94" s="6">
        <f t="shared" si="29"/>
        <v>34.375</v>
      </c>
      <c r="S94" s="7"/>
    </row>
    <row r="95" spans="1:19" ht="18" customHeight="1" x14ac:dyDescent="0.2">
      <c r="A95" s="19" t="s">
        <v>40</v>
      </c>
      <c r="B95" s="4">
        <f t="shared" si="25"/>
        <v>127</v>
      </c>
      <c r="C95" s="5">
        <v>3</v>
      </c>
      <c r="D95" s="4">
        <f t="shared" si="30"/>
        <v>124</v>
      </c>
      <c r="E95" s="4">
        <f t="shared" si="31"/>
        <v>124</v>
      </c>
      <c r="F95" s="5"/>
      <c r="G95" s="5"/>
      <c r="H95" s="4">
        <f t="shared" si="26"/>
        <v>91</v>
      </c>
      <c r="I95" s="5">
        <v>13</v>
      </c>
      <c r="J95" s="5">
        <v>22</v>
      </c>
      <c r="K95" s="5">
        <v>56</v>
      </c>
      <c r="L95" s="5"/>
      <c r="M95" s="4">
        <f t="shared" si="27"/>
        <v>33</v>
      </c>
      <c r="N95" s="5">
        <v>13</v>
      </c>
      <c r="O95" s="5">
        <v>10</v>
      </c>
      <c r="P95" s="5">
        <v>10</v>
      </c>
      <c r="Q95" s="6">
        <f t="shared" si="28"/>
        <v>73.387096774193552</v>
      </c>
      <c r="R95" s="6">
        <f t="shared" si="29"/>
        <v>28.225806451612907</v>
      </c>
      <c r="S95" s="7"/>
    </row>
    <row r="96" spans="1:19" ht="18" customHeight="1" x14ac:dyDescent="0.2">
      <c r="A96" s="19" t="s">
        <v>96</v>
      </c>
      <c r="B96" s="4">
        <f t="shared" si="25"/>
        <v>8</v>
      </c>
      <c r="C96" s="5"/>
      <c r="D96" s="4">
        <f t="shared" si="30"/>
        <v>8</v>
      </c>
      <c r="E96" s="4">
        <f t="shared" si="31"/>
        <v>8</v>
      </c>
      <c r="F96" s="5"/>
      <c r="G96" s="5"/>
      <c r="H96" s="4">
        <f t="shared" si="26"/>
        <v>7</v>
      </c>
      <c r="I96" s="5"/>
      <c r="J96" s="5">
        <v>3</v>
      </c>
      <c r="K96" s="5">
        <v>4</v>
      </c>
      <c r="L96" s="5"/>
      <c r="M96" s="4">
        <f t="shared" si="27"/>
        <v>1</v>
      </c>
      <c r="N96" s="5"/>
      <c r="O96" s="5"/>
      <c r="P96" s="5">
        <v>1</v>
      </c>
      <c r="Q96" s="6">
        <f t="shared" si="28"/>
        <v>87.5</v>
      </c>
      <c r="R96" s="6">
        <f t="shared" si="29"/>
        <v>37.5</v>
      </c>
      <c r="S96" s="7"/>
    </row>
    <row r="97" spans="1:19" ht="18" customHeight="1" x14ac:dyDescent="0.2">
      <c r="A97" s="10" t="s">
        <v>24</v>
      </c>
      <c r="B97" s="11">
        <f t="shared" si="25"/>
        <v>1659</v>
      </c>
      <c r="C97" s="12">
        <f>SUM(C76:C96)</f>
        <v>5</v>
      </c>
      <c r="D97" s="12">
        <f>E97+F97</f>
        <v>1654</v>
      </c>
      <c r="E97" s="12">
        <f>G97+H97+M97</f>
        <v>1642</v>
      </c>
      <c r="F97" s="12">
        <f>SUM(F76:F96)</f>
        <v>12</v>
      </c>
      <c r="G97" s="12">
        <f>SUM(G76:G96)</f>
        <v>2</v>
      </c>
      <c r="H97" s="12">
        <f>I97+J97+K97+L97</f>
        <v>1396</v>
      </c>
      <c r="I97" s="12">
        <f>SUM(I76:I96)</f>
        <v>120</v>
      </c>
      <c r="J97" s="12">
        <f>SUM(J76:J96)</f>
        <v>331</v>
      </c>
      <c r="K97" s="12">
        <f>SUM(K76:K96)</f>
        <v>742</v>
      </c>
      <c r="L97" s="12">
        <f>SUM(L76:L96)</f>
        <v>203</v>
      </c>
      <c r="M97" s="12">
        <f>N97+O97+P97</f>
        <v>244</v>
      </c>
      <c r="N97" s="12">
        <f>SUM(N76:N96)</f>
        <v>127</v>
      </c>
      <c r="O97" s="12">
        <f>SUM(O76:O96)</f>
        <v>72</v>
      </c>
      <c r="P97" s="12">
        <f>SUM(P76:P96)</f>
        <v>45</v>
      </c>
      <c r="Q97" s="13">
        <f t="shared" si="28"/>
        <v>84.401451027811376</v>
      </c>
      <c r="R97" s="13">
        <f t="shared" si="29"/>
        <v>27.267230955259976</v>
      </c>
      <c r="S97" s="9"/>
    </row>
    <row r="98" spans="1:19" ht="15" customHeight="1" x14ac:dyDescent="0.2">
      <c r="A98" s="10" t="s">
        <v>25</v>
      </c>
      <c r="B98" s="14"/>
      <c r="C98" s="14"/>
      <c r="D98" s="16">
        <f>(D97/B97)*100</f>
        <v>99.698613622664254</v>
      </c>
      <c r="E98" s="16">
        <f>(E97/D97)*100</f>
        <v>99.274486094316799</v>
      </c>
      <c r="F98" s="16">
        <f>(F97/D97)*100</f>
        <v>0.7255139056831923</v>
      </c>
      <c r="G98" s="16">
        <f>(G97/D97)*100</f>
        <v>0.12091898428053204</v>
      </c>
      <c r="H98" s="16">
        <f>(H97/D97)*100</f>
        <v>84.401451027811376</v>
      </c>
      <c r="I98" s="16">
        <f>(I97/D97)*100</f>
        <v>7.255139056831923</v>
      </c>
      <c r="J98" s="16">
        <f>(J97/D97)*100</f>
        <v>20.012091898428054</v>
      </c>
      <c r="K98" s="16">
        <f>(K97/D97)*100</f>
        <v>44.860943168077391</v>
      </c>
      <c r="L98" s="16">
        <f>(L97/D97)*100</f>
        <v>12.273276904474002</v>
      </c>
      <c r="M98" s="16">
        <f>(M97/D97)*100</f>
        <v>14.752116082224909</v>
      </c>
      <c r="N98" s="16">
        <f>(N97/D97)*100</f>
        <v>7.6783555018137841</v>
      </c>
      <c r="O98" s="16">
        <f>(O97/D97)*100</f>
        <v>4.3530834340991538</v>
      </c>
      <c r="P98" s="16">
        <f>(P97/D97)*100</f>
        <v>2.7206771463119712</v>
      </c>
      <c r="Q98" s="29"/>
      <c r="R98" s="29"/>
      <c r="S98" s="7"/>
    </row>
    <row r="99" spans="1:19" x14ac:dyDescent="0.2">
      <c r="A99" s="131" t="s">
        <v>114</v>
      </c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</row>
    <row r="100" spans="1:19" ht="15" customHeight="1" x14ac:dyDescent="0.2">
      <c r="A100" s="137"/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</row>
    <row r="101" spans="1:19" x14ac:dyDescent="0.2">
      <c r="A101" s="18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x14ac:dyDescent="0.2">
      <c r="A102" s="18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4.25" x14ac:dyDescent="0.2">
      <c r="A103" s="118" t="s">
        <v>41</v>
      </c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</row>
    <row r="104" spans="1:19" ht="15" customHeight="1" x14ac:dyDescent="0.2">
      <c r="A104" s="119" t="s">
        <v>113</v>
      </c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</row>
    <row r="105" spans="1:19" ht="15" x14ac:dyDescent="0.25">
      <c r="A105" s="88"/>
      <c r="B105" s="93"/>
      <c r="C105" s="93"/>
      <c r="D105" s="93"/>
      <c r="E105" s="90"/>
      <c r="F105" s="94"/>
      <c r="G105" s="94" t="s">
        <v>39</v>
      </c>
      <c r="H105" s="94"/>
      <c r="I105" s="94"/>
      <c r="J105" s="94"/>
      <c r="K105" s="94"/>
      <c r="L105" s="94"/>
      <c r="M105" s="94"/>
      <c r="N105" s="94" t="s">
        <v>93</v>
      </c>
      <c r="O105" s="93"/>
      <c r="P105" s="93"/>
      <c r="Q105" s="93"/>
      <c r="R105" s="93"/>
      <c r="S105" s="93"/>
    </row>
    <row r="106" spans="1:19" ht="14.25" x14ac:dyDescent="0.2">
      <c r="A106" s="18"/>
      <c r="B106" s="128" t="s">
        <v>28</v>
      </c>
      <c r="C106" s="128"/>
      <c r="D106" s="66"/>
      <c r="E106" s="70"/>
      <c r="F106" s="71"/>
      <c r="G106" s="71"/>
      <c r="H106" s="71"/>
      <c r="I106" s="71"/>
      <c r="J106" s="71"/>
      <c r="K106" s="71"/>
      <c r="L106" s="71"/>
      <c r="M106" s="71"/>
      <c r="N106" s="71"/>
      <c r="O106" s="127" t="s">
        <v>89</v>
      </c>
      <c r="P106" s="127"/>
      <c r="Q106" s="127"/>
      <c r="R106" s="98"/>
      <c r="S106" s="98"/>
    </row>
    <row r="107" spans="1:19" ht="16.5" customHeight="1" x14ac:dyDescent="0.2">
      <c r="A107" s="120" t="s">
        <v>1</v>
      </c>
      <c r="B107" s="121" t="s">
        <v>85</v>
      </c>
      <c r="C107" s="121" t="s">
        <v>2</v>
      </c>
      <c r="D107" s="121" t="s">
        <v>86</v>
      </c>
      <c r="E107" s="121" t="s">
        <v>87</v>
      </c>
      <c r="F107" s="121" t="s">
        <v>3</v>
      </c>
      <c r="G107" s="121" t="s">
        <v>77</v>
      </c>
      <c r="H107" s="120" t="s">
        <v>4</v>
      </c>
      <c r="I107" s="120"/>
      <c r="J107" s="120"/>
      <c r="K107" s="120"/>
      <c r="L107" s="120"/>
      <c r="M107" s="123" t="s">
        <v>5</v>
      </c>
      <c r="N107" s="124"/>
      <c r="O107" s="124"/>
      <c r="P107" s="125"/>
      <c r="Q107" s="120" t="s">
        <v>6</v>
      </c>
      <c r="R107" s="120" t="s">
        <v>7</v>
      </c>
      <c r="S107" s="129" t="s">
        <v>8</v>
      </c>
    </row>
    <row r="108" spans="1:19" ht="76.5" customHeight="1" x14ac:dyDescent="0.2">
      <c r="A108" s="120"/>
      <c r="B108" s="122"/>
      <c r="C108" s="121"/>
      <c r="D108" s="121"/>
      <c r="E108" s="121"/>
      <c r="F108" s="121"/>
      <c r="G108" s="121"/>
      <c r="H108" s="65" t="s">
        <v>88</v>
      </c>
      <c r="I108" s="65" t="s">
        <v>81</v>
      </c>
      <c r="J108" s="65" t="s">
        <v>9</v>
      </c>
      <c r="K108" s="65" t="s">
        <v>83</v>
      </c>
      <c r="L108" s="65" t="s">
        <v>82</v>
      </c>
      <c r="M108" s="65" t="s">
        <v>84</v>
      </c>
      <c r="N108" s="65" t="s">
        <v>10</v>
      </c>
      <c r="O108" s="65" t="s">
        <v>11</v>
      </c>
      <c r="P108" s="65" t="s">
        <v>12</v>
      </c>
      <c r="Q108" s="120"/>
      <c r="R108" s="132"/>
      <c r="S108" s="130"/>
    </row>
    <row r="109" spans="1:19" x14ac:dyDescent="0.2">
      <c r="A109" s="63">
        <v>1</v>
      </c>
      <c r="B109" s="3">
        <v>2</v>
      </c>
      <c r="C109" s="63">
        <v>3</v>
      </c>
      <c r="D109" s="63">
        <v>4</v>
      </c>
      <c r="E109" s="63">
        <v>5</v>
      </c>
      <c r="F109" s="63">
        <v>6</v>
      </c>
      <c r="G109" s="63">
        <v>7</v>
      </c>
      <c r="H109" s="63">
        <v>8</v>
      </c>
      <c r="I109" s="63">
        <v>9</v>
      </c>
      <c r="J109" s="63">
        <v>10</v>
      </c>
      <c r="K109" s="63">
        <v>11</v>
      </c>
      <c r="L109" s="63">
        <v>12</v>
      </c>
      <c r="M109" s="63">
        <v>13</v>
      </c>
      <c r="N109" s="63">
        <v>14</v>
      </c>
      <c r="O109" s="63">
        <v>15</v>
      </c>
      <c r="P109" s="63">
        <v>16</v>
      </c>
      <c r="Q109" s="63">
        <v>17</v>
      </c>
      <c r="R109" s="3">
        <v>18</v>
      </c>
      <c r="S109" s="64">
        <v>19</v>
      </c>
    </row>
    <row r="110" spans="1:19" ht="18.75" customHeight="1" x14ac:dyDescent="0.2">
      <c r="A110" s="19" t="s">
        <v>13</v>
      </c>
      <c r="B110" s="4">
        <f>C110+D110</f>
        <v>60</v>
      </c>
      <c r="C110" s="26"/>
      <c r="D110" s="4">
        <f>E110+F110</f>
        <v>60</v>
      </c>
      <c r="E110" s="4">
        <f>G110+H110+M110</f>
        <v>60</v>
      </c>
      <c r="F110" s="27"/>
      <c r="G110" s="27"/>
      <c r="H110" s="4">
        <f>SUM(I110:L110)</f>
        <v>60</v>
      </c>
      <c r="I110" s="27">
        <v>5</v>
      </c>
      <c r="J110" s="27">
        <v>21</v>
      </c>
      <c r="K110" s="27">
        <v>34</v>
      </c>
      <c r="L110" s="27"/>
      <c r="M110" s="4">
        <f>N110+O110+P110</f>
        <v>0</v>
      </c>
      <c r="N110" s="27"/>
      <c r="O110" s="27"/>
      <c r="P110" s="27"/>
      <c r="Q110" s="6">
        <f t="shared" ref="Q110:Q131" si="36">(H110/D110)*100</f>
        <v>100</v>
      </c>
      <c r="R110" s="6">
        <f t="shared" ref="R110:R131" si="37">((J110+I110)/D110)*100</f>
        <v>43.333333333333336</v>
      </c>
      <c r="S110" s="7"/>
    </row>
    <row r="111" spans="1:19" ht="18.75" customHeight="1" x14ac:dyDescent="0.2">
      <c r="A111" s="19" t="s">
        <v>14</v>
      </c>
      <c r="B111" s="4">
        <f t="shared" ref="B111:B131" si="38">C111+D111</f>
        <v>52</v>
      </c>
      <c r="C111" s="5"/>
      <c r="D111" s="4">
        <f t="shared" ref="D111:D130" si="39">E111+F111</f>
        <v>52</v>
      </c>
      <c r="E111" s="4">
        <f t="shared" ref="E111:E130" si="40">G111+H111+M111</f>
        <v>52</v>
      </c>
      <c r="F111" s="5"/>
      <c r="G111" s="5"/>
      <c r="H111" s="4">
        <f>SUM(I111:L111)</f>
        <v>52</v>
      </c>
      <c r="I111" s="5">
        <v>4</v>
      </c>
      <c r="J111" s="5">
        <v>12</v>
      </c>
      <c r="K111" s="5">
        <v>35</v>
      </c>
      <c r="L111" s="5">
        <v>1</v>
      </c>
      <c r="M111" s="4">
        <f t="shared" ref="M111:M131" si="41">N111+O111+P111</f>
        <v>0</v>
      </c>
      <c r="N111" s="5"/>
      <c r="O111" s="5"/>
      <c r="P111" s="5"/>
      <c r="Q111" s="6">
        <f t="shared" si="36"/>
        <v>100</v>
      </c>
      <c r="R111" s="6">
        <f t="shared" si="37"/>
        <v>30.76923076923077</v>
      </c>
      <c r="S111" s="7"/>
    </row>
    <row r="112" spans="1:19" ht="18.75" customHeight="1" x14ac:dyDescent="0.2">
      <c r="A112" s="19" t="s">
        <v>36</v>
      </c>
      <c r="B112" s="4">
        <f t="shared" si="38"/>
        <v>68</v>
      </c>
      <c r="C112" s="5"/>
      <c r="D112" s="4">
        <f t="shared" si="39"/>
        <v>68</v>
      </c>
      <c r="E112" s="4">
        <f t="shared" si="40"/>
        <v>68</v>
      </c>
      <c r="F112" s="5"/>
      <c r="G112" s="5"/>
      <c r="H112" s="4">
        <f t="shared" ref="H112:H130" si="42">SUM(I112:L112)</f>
        <v>49</v>
      </c>
      <c r="I112" s="5">
        <v>9</v>
      </c>
      <c r="J112" s="5">
        <v>8</v>
      </c>
      <c r="K112" s="5">
        <v>32</v>
      </c>
      <c r="L112" s="5"/>
      <c r="M112" s="4">
        <f t="shared" si="41"/>
        <v>19</v>
      </c>
      <c r="N112" s="5">
        <v>6</v>
      </c>
      <c r="O112" s="5">
        <v>8</v>
      </c>
      <c r="P112" s="5">
        <v>5</v>
      </c>
      <c r="Q112" s="6">
        <f t="shared" si="36"/>
        <v>72.058823529411768</v>
      </c>
      <c r="R112" s="6">
        <f t="shared" si="37"/>
        <v>25</v>
      </c>
      <c r="S112" s="7"/>
    </row>
    <row r="113" spans="1:19" ht="24" customHeight="1" x14ac:dyDescent="0.2">
      <c r="A113" s="19" t="s">
        <v>46</v>
      </c>
      <c r="B113" s="4">
        <f t="shared" si="38"/>
        <v>108</v>
      </c>
      <c r="C113" s="5"/>
      <c r="D113" s="4">
        <f t="shared" si="39"/>
        <v>108</v>
      </c>
      <c r="E113" s="4">
        <f t="shared" si="40"/>
        <v>107</v>
      </c>
      <c r="F113" s="5">
        <v>1</v>
      </c>
      <c r="G113" s="5"/>
      <c r="H113" s="4">
        <f t="shared" si="42"/>
        <v>106</v>
      </c>
      <c r="I113" s="5">
        <v>14</v>
      </c>
      <c r="J113" s="5">
        <v>17</v>
      </c>
      <c r="K113" s="5">
        <v>72</v>
      </c>
      <c r="L113" s="5">
        <v>3</v>
      </c>
      <c r="M113" s="4">
        <f t="shared" si="41"/>
        <v>1</v>
      </c>
      <c r="N113" s="5"/>
      <c r="O113" s="5"/>
      <c r="P113" s="5">
        <v>1</v>
      </c>
      <c r="Q113" s="6">
        <f t="shared" si="36"/>
        <v>98.148148148148152</v>
      </c>
      <c r="R113" s="6">
        <f t="shared" si="37"/>
        <v>28.703703703703702</v>
      </c>
      <c r="S113" s="7"/>
    </row>
    <row r="114" spans="1:19" ht="18.75" customHeight="1" x14ac:dyDescent="0.2">
      <c r="A114" s="19" t="s">
        <v>15</v>
      </c>
      <c r="B114" s="4">
        <f t="shared" si="38"/>
        <v>63</v>
      </c>
      <c r="C114" s="5"/>
      <c r="D114" s="4">
        <f t="shared" si="39"/>
        <v>63</v>
      </c>
      <c r="E114" s="4">
        <f t="shared" si="40"/>
        <v>63</v>
      </c>
      <c r="F114" s="5"/>
      <c r="G114" s="5"/>
      <c r="H114" s="4">
        <f t="shared" si="42"/>
        <v>60</v>
      </c>
      <c r="I114" s="5">
        <v>7</v>
      </c>
      <c r="J114" s="5">
        <v>15</v>
      </c>
      <c r="K114" s="5">
        <v>36</v>
      </c>
      <c r="L114" s="5">
        <v>2</v>
      </c>
      <c r="M114" s="4">
        <f t="shared" si="41"/>
        <v>3</v>
      </c>
      <c r="N114" s="5"/>
      <c r="O114" s="5">
        <v>1</v>
      </c>
      <c r="P114" s="5">
        <v>2</v>
      </c>
      <c r="Q114" s="6">
        <f t="shared" si="36"/>
        <v>95.238095238095227</v>
      </c>
      <c r="R114" s="6">
        <f t="shared" si="37"/>
        <v>34.920634920634917</v>
      </c>
      <c r="S114" s="7"/>
    </row>
    <row r="115" spans="1:19" ht="18.75" customHeight="1" x14ac:dyDescent="0.2">
      <c r="A115" s="19" t="s">
        <v>35</v>
      </c>
      <c r="B115" s="4">
        <f t="shared" si="38"/>
        <v>47</v>
      </c>
      <c r="C115" s="5"/>
      <c r="D115" s="4">
        <f t="shared" si="39"/>
        <v>47</v>
      </c>
      <c r="E115" s="4">
        <f t="shared" si="40"/>
        <v>47</v>
      </c>
      <c r="F115" s="5"/>
      <c r="G115" s="5"/>
      <c r="H115" s="4">
        <f t="shared" si="42"/>
        <v>37</v>
      </c>
      <c r="I115" s="5">
        <v>3</v>
      </c>
      <c r="J115" s="5">
        <v>18</v>
      </c>
      <c r="K115" s="5">
        <v>14</v>
      </c>
      <c r="L115" s="5">
        <v>2</v>
      </c>
      <c r="M115" s="4">
        <f t="shared" si="41"/>
        <v>10</v>
      </c>
      <c r="N115" s="5">
        <v>6</v>
      </c>
      <c r="O115" s="5">
        <v>4</v>
      </c>
      <c r="P115" s="5"/>
      <c r="Q115" s="6">
        <f t="shared" si="36"/>
        <v>78.723404255319153</v>
      </c>
      <c r="R115" s="6">
        <f t="shared" si="37"/>
        <v>44.680851063829785</v>
      </c>
      <c r="S115" s="7"/>
    </row>
    <row r="116" spans="1:19" ht="18.75" customHeight="1" x14ac:dyDescent="0.2">
      <c r="A116" s="19" t="s">
        <v>16</v>
      </c>
      <c r="B116" s="4">
        <f t="shared" si="38"/>
        <v>69</v>
      </c>
      <c r="C116" s="5"/>
      <c r="D116" s="4">
        <f t="shared" si="39"/>
        <v>69</v>
      </c>
      <c r="E116" s="4">
        <f t="shared" si="40"/>
        <v>69</v>
      </c>
      <c r="F116" s="5"/>
      <c r="G116" s="5"/>
      <c r="H116" s="4">
        <f t="shared" si="42"/>
        <v>68</v>
      </c>
      <c r="I116" s="5">
        <v>4</v>
      </c>
      <c r="J116" s="5">
        <v>10</v>
      </c>
      <c r="K116" s="5">
        <v>35</v>
      </c>
      <c r="L116" s="5">
        <v>19</v>
      </c>
      <c r="M116" s="4">
        <f t="shared" si="41"/>
        <v>1</v>
      </c>
      <c r="N116" s="5"/>
      <c r="O116" s="5">
        <v>1</v>
      </c>
      <c r="P116" s="5"/>
      <c r="Q116" s="6">
        <f t="shared" si="36"/>
        <v>98.550724637681171</v>
      </c>
      <c r="R116" s="6">
        <f t="shared" si="37"/>
        <v>20.289855072463769</v>
      </c>
      <c r="S116" s="7"/>
    </row>
    <row r="117" spans="1:19" ht="18.75" customHeight="1" x14ac:dyDescent="0.2">
      <c r="A117" s="19" t="s">
        <v>44</v>
      </c>
      <c r="B117" s="4">
        <f t="shared" si="38"/>
        <v>89</v>
      </c>
      <c r="C117" s="5"/>
      <c r="D117" s="4">
        <f t="shared" si="39"/>
        <v>89</v>
      </c>
      <c r="E117" s="4">
        <f t="shared" si="40"/>
        <v>89</v>
      </c>
      <c r="F117" s="5"/>
      <c r="G117" s="5">
        <v>1</v>
      </c>
      <c r="H117" s="4">
        <f t="shared" si="42"/>
        <v>82</v>
      </c>
      <c r="I117" s="5">
        <v>10</v>
      </c>
      <c r="J117" s="5">
        <v>20</v>
      </c>
      <c r="K117" s="5">
        <v>48</v>
      </c>
      <c r="L117" s="5">
        <v>4</v>
      </c>
      <c r="M117" s="4">
        <f t="shared" si="41"/>
        <v>6</v>
      </c>
      <c r="N117" s="5">
        <v>3</v>
      </c>
      <c r="O117" s="5">
        <v>2</v>
      </c>
      <c r="P117" s="5">
        <v>1</v>
      </c>
      <c r="Q117" s="6">
        <f>(H117/D117)*100</f>
        <v>92.134831460674164</v>
      </c>
      <c r="R117" s="6">
        <f>((J117+I117)/D117)*100</f>
        <v>33.707865168539328</v>
      </c>
      <c r="S117" s="7"/>
    </row>
    <row r="118" spans="1:19" ht="22.5" customHeight="1" x14ac:dyDescent="0.2">
      <c r="A118" s="19" t="s">
        <v>148</v>
      </c>
      <c r="B118" s="4">
        <f t="shared" si="38"/>
        <v>44</v>
      </c>
      <c r="C118" s="5"/>
      <c r="D118" s="4">
        <f t="shared" si="39"/>
        <v>44</v>
      </c>
      <c r="E118" s="4">
        <f t="shared" si="40"/>
        <v>44</v>
      </c>
      <c r="F118" s="5"/>
      <c r="G118" s="5"/>
      <c r="H118" s="4">
        <f t="shared" si="42"/>
        <v>44</v>
      </c>
      <c r="I118" s="5">
        <v>6</v>
      </c>
      <c r="J118" s="5">
        <v>12</v>
      </c>
      <c r="K118" s="5">
        <v>22</v>
      </c>
      <c r="L118" s="5">
        <v>4</v>
      </c>
      <c r="M118" s="4">
        <f t="shared" si="41"/>
        <v>0</v>
      </c>
      <c r="N118" s="5"/>
      <c r="O118" s="5"/>
      <c r="P118" s="5"/>
      <c r="Q118" s="6">
        <f t="shared" si="36"/>
        <v>100</v>
      </c>
      <c r="R118" s="6">
        <f t="shared" si="37"/>
        <v>40.909090909090914</v>
      </c>
      <c r="S118" s="7"/>
    </row>
    <row r="119" spans="1:19" ht="18.75" customHeight="1" x14ac:dyDescent="0.2">
      <c r="A119" s="19" t="s">
        <v>17</v>
      </c>
      <c r="B119" s="4">
        <f t="shared" si="38"/>
        <v>276</v>
      </c>
      <c r="C119" s="5"/>
      <c r="D119" s="4">
        <f t="shared" si="39"/>
        <v>276</v>
      </c>
      <c r="E119" s="4">
        <f t="shared" si="40"/>
        <v>245</v>
      </c>
      <c r="F119" s="5">
        <v>31</v>
      </c>
      <c r="G119" s="5"/>
      <c r="H119" s="4">
        <f t="shared" si="42"/>
        <v>232</v>
      </c>
      <c r="I119" s="5">
        <v>10</v>
      </c>
      <c r="J119" s="5">
        <v>93</v>
      </c>
      <c r="K119" s="5">
        <v>127</v>
      </c>
      <c r="L119" s="5">
        <v>2</v>
      </c>
      <c r="M119" s="4">
        <f t="shared" si="41"/>
        <v>13</v>
      </c>
      <c r="N119" s="5">
        <v>7</v>
      </c>
      <c r="O119" s="5">
        <v>6</v>
      </c>
      <c r="P119" s="5"/>
      <c r="Q119" s="6">
        <f t="shared" si="36"/>
        <v>84.05797101449275</v>
      </c>
      <c r="R119" s="6">
        <f t="shared" si="37"/>
        <v>37.318840579710141</v>
      </c>
      <c r="S119" s="7"/>
    </row>
    <row r="120" spans="1:19" ht="18.75" customHeight="1" x14ac:dyDescent="0.2">
      <c r="A120" s="19" t="s">
        <v>42</v>
      </c>
      <c r="B120" s="4">
        <f t="shared" si="38"/>
        <v>300</v>
      </c>
      <c r="C120" s="5"/>
      <c r="D120" s="4">
        <f t="shared" si="39"/>
        <v>300</v>
      </c>
      <c r="E120" s="4">
        <f t="shared" si="40"/>
        <v>300</v>
      </c>
      <c r="F120" s="5"/>
      <c r="G120" s="5">
        <v>2</v>
      </c>
      <c r="H120" s="4">
        <f t="shared" si="42"/>
        <v>195</v>
      </c>
      <c r="I120" s="5"/>
      <c r="J120" s="5">
        <v>5</v>
      </c>
      <c r="K120" s="5">
        <v>145</v>
      </c>
      <c r="L120" s="5">
        <v>45</v>
      </c>
      <c r="M120" s="4">
        <f t="shared" si="41"/>
        <v>103</v>
      </c>
      <c r="N120" s="5">
        <v>88</v>
      </c>
      <c r="O120" s="5">
        <v>13</v>
      </c>
      <c r="P120" s="5">
        <v>2</v>
      </c>
      <c r="Q120" s="6">
        <f t="shared" si="36"/>
        <v>65</v>
      </c>
      <c r="R120" s="6">
        <f t="shared" si="37"/>
        <v>1.6666666666666667</v>
      </c>
      <c r="S120" s="7"/>
    </row>
    <row r="121" spans="1:19" ht="25.5" customHeight="1" x14ac:dyDescent="0.2">
      <c r="A121" s="19" t="s">
        <v>45</v>
      </c>
      <c r="B121" s="4">
        <f t="shared" si="38"/>
        <v>64</v>
      </c>
      <c r="C121" s="5">
        <v>5</v>
      </c>
      <c r="D121" s="4">
        <f t="shared" ref="D121" si="43">E121+F121</f>
        <v>59</v>
      </c>
      <c r="E121" s="4">
        <f t="shared" ref="E121" si="44">G121+H121+M121</f>
        <v>59</v>
      </c>
      <c r="F121" s="5"/>
      <c r="G121" s="5"/>
      <c r="H121" s="4">
        <f t="shared" si="42"/>
        <v>57</v>
      </c>
      <c r="I121" s="5">
        <v>9</v>
      </c>
      <c r="J121" s="5">
        <v>15</v>
      </c>
      <c r="K121" s="5">
        <v>24</v>
      </c>
      <c r="L121" s="5">
        <v>9</v>
      </c>
      <c r="M121" s="4">
        <f t="shared" si="41"/>
        <v>2</v>
      </c>
      <c r="N121" s="5"/>
      <c r="O121" s="5"/>
      <c r="P121" s="5">
        <v>2</v>
      </c>
      <c r="Q121" s="6">
        <f t="shared" ref="Q121" si="45">(H121/D121)*100</f>
        <v>96.610169491525426</v>
      </c>
      <c r="R121" s="6">
        <f t="shared" ref="R121" si="46">((J121+I121)/D121)*100</f>
        <v>40.677966101694921</v>
      </c>
      <c r="S121" s="7"/>
    </row>
    <row r="122" spans="1:19" s="31" customFormat="1" ht="18" customHeight="1" x14ac:dyDescent="0.2">
      <c r="A122" s="19" t="s">
        <v>18</v>
      </c>
      <c r="B122" s="4">
        <f t="shared" si="38"/>
        <v>151</v>
      </c>
      <c r="C122" s="5"/>
      <c r="D122" s="4">
        <f t="shared" si="39"/>
        <v>151</v>
      </c>
      <c r="E122" s="4">
        <f t="shared" si="40"/>
        <v>151</v>
      </c>
      <c r="F122" s="5"/>
      <c r="G122" s="5"/>
      <c r="H122" s="4">
        <f t="shared" si="42"/>
        <v>133</v>
      </c>
      <c r="I122" s="5">
        <v>4</v>
      </c>
      <c r="J122" s="5">
        <v>27</v>
      </c>
      <c r="K122" s="5">
        <v>101</v>
      </c>
      <c r="L122" s="5">
        <v>1</v>
      </c>
      <c r="M122" s="4">
        <f t="shared" si="41"/>
        <v>18</v>
      </c>
      <c r="N122" s="5">
        <v>9</v>
      </c>
      <c r="O122" s="5">
        <v>8</v>
      </c>
      <c r="P122" s="5">
        <v>1</v>
      </c>
      <c r="Q122" s="6">
        <f t="shared" si="36"/>
        <v>88.079470198675494</v>
      </c>
      <c r="R122" s="6">
        <f t="shared" si="37"/>
        <v>20.52980132450331</v>
      </c>
      <c r="S122" s="30"/>
    </row>
    <row r="123" spans="1:19" ht="18" customHeight="1" x14ac:dyDescent="0.2">
      <c r="A123" s="19" t="s">
        <v>19</v>
      </c>
      <c r="B123" s="4">
        <f t="shared" si="38"/>
        <v>61</v>
      </c>
      <c r="C123" s="5"/>
      <c r="D123" s="4">
        <f t="shared" si="39"/>
        <v>61</v>
      </c>
      <c r="E123" s="4">
        <f t="shared" si="40"/>
        <v>61</v>
      </c>
      <c r="F123" s="5"/>
      <c r="G123" s="5"/>
      <c r="H123" s="4">
        <f t="shared" si="42"/>
        <v>61</v>
      </c>
      <c r="I123" s="5">
        <v>11</v>
      </c>
      <c r="J123" s="5">
        <v>6</v>
      </c>
      <c r="K123" s="5">
        <v>19</v>
      </c>
      <c r="L123" s="5">
        <v>25</v>
      </c>
      <c r="M123" s="4">
        <f t="shared" si="41"/>
        <v>0</v>
      </c>
      <c r="N123" s="5"/>
      <c r="O123" s="5"/>
      <c r="P123" s="5"/>
      <c r="Q123" s="6">
        <f t="shared" si="36"/>
        <v>100</v>
      </c>
      <c r="R123" s="6">
        <f t="shared" si="37"/>
        <v>27.868852459016392</v>
      </c>
      <c r="S123" s="7"/>
    </row>
    <row r="124" spans="1:19" ht="26.25" customHeight="1" x14ac:dyDescent="0.2">
      <c r="A124" s="19" t="s">
        <v>20</v>
      </c>
      <c r="B124" s="4">
        <f t="shared" si="38"/>
        <v>63</v>
      </c>
      <c r="C124" s="5"/>
      <c r="D124" s="4">
        <f t="shared" si="39"/>
        <v>63</v>
      </c>
      <c r="E124" s="4">
        <f t="shared" si="40"/>
        <v>63</v>
      </c>
      <c r="F124" s="5"/>
      <c r="G124" s="5">
        <v>1</v>
      </c>
      <c r="H124" s="4">
        <f t="shared" si="42"/>
        <v>49</v>
      </c>
      <c r="I124" s="5">
        <v>2</v>
      </c>
      <c r="J124" s="5">
        <v>7</v>
      </c>
      <c r="K124" s="5">
        <v>40</v>
      </c>
      <c r="L124" s="5"/>
      <c r="M124" s="4">
        <f t="shared" si="41"/>
        <v>13</v>
      </c>
      <c r="N124" s="5">
        <v>6</v>
      </c>
      <c r="O124" s="5">
        <v>3</v>
      </c>
      <c r="P124" s="5">
        <v>4</v>
      </c>
      <c r="Q124" s="6">
        <f t="shared" si="36"/>
        <v>77.777777777777786</v>
      </c>
      <c r="R124" s="6">
        <f t="shared" si="37"/>
        <v>14.285714285714285</v>
      </c>
      <c r="S124" s="7"/>
    </row>
    <row r="125" spans="1:19" ht="27.75" customHeight="1" x14ac:dyDescent="0.2">
      <c r="A125" s="19" t="s">
        <v>43</v>
      </c>
      <c r="B125" s="4">
        <f t="shared" si="38"/>
        <v>17</v>
      </c>
      <c r="C125" s="5"/>
      <c r="D125" s="4">
        <f t="shared" si="39"/>
        <v>17</v>
      </c>
      <c r="E125" s="4">
        <f t="shared" si="40"/>
        <v>17</v>
      </c>
      <c r="F125" s="5"/>
      <c r="G125" s="5"/>
      <c r="H125" s="4">
        <f t="shared" si="42"/>
        <v>16</v>
      </c>
      <c r="I125" s="5"/>
      <c r="J125" s="5">
        <v>6</v>
      </c>
      <c r="K125" s="5">
        <v>9</v>
      </c>
      <c r="L125" s="5">
        <v>1</v>
      </c>
      <c r="M125" s="4">
        <f t="shared" si="41"/>
        <v>1</v>
      </c>
      <c r="N125" s="5"/>
      <c r="O125" s="5"/>
      <c r="P125" s="5">
        <v>1</v>
      </c>
      <c r="Q125" s="6">
        <f t="shared" si="36"/>
        <v>94.117647058823522</v>
      </c>
      <c r="R125" s="6">
        <f t="shared" si="37"/>
        <v>35.294117647058826</v>
      </c>
      <c r="S125" s="7"/>
    </row>
    <row r="126" spans="1:19" ht="18" customHeight="1" x14ac:dyDescent="0.2">
      <c r="A126" s="19" t="s">
        <v>21</v>
      </c>
      <c r="B126" s="4">
        <f t="shared" si="38"/>
        <v>49</v>
      </c>
      <c r="C126" s="5">
        <v>1</v>
      </c>
      <c r="D126" s="4">
        <f t="shared" si="39"/>
        <v>48</v>
      </c>
      <c r="E126" s="4">
        <f t="shared" si="40"/>
        <v>48</v>
      </c>
      <c r="F126" s="5"/>
      <c r="G126" s="5">
        <v>3</v>
      </c>
      <c r="H126" s="4">
        <f t="shared" si="42"/>
        <v>45</v>
      </c>
      <c r="I126" s="5">
        <v>14</v>
      </c>
      <c r="J126" s="5">
        <v>12</v>
      </c>
      <c r="K126" s="5">
        <v>19</v>
      </c>
      <c r="L126" s="5"/>
      <c r="M126" s="4">
        <f t="shared" si="41"/>
        <v>0</v>
      </c>
      <c r="N126" s="5"/>
      <c r="O126" s="5"/>
      <c r="P126" s="5"/>
      <c r="Q126" s="6">
        <f t="shared" si="36"/>
        <v>93.75</v>
      </c>
      <c r="R126" s="6">
        <f t="shared" si="37"/>
        <v>54.166666666666664</v>
      </c>
      <c r="S126" s="7"/>
    </row>
    <row r="127" spans="1:19" ht="18" customHeight="1" x14ac:dyDescent="0.2">
      <c r="A127" s="19" t="s">
        <v>22</v>
      </c>
      <c r="B127" s="4">
        <f t="shared" si="38"/>
        <v>66</v>
      </c>
      <c r="C127" s="5"/>
      <c r="D127" s="4">
        <f t="shared" si="39"/>
        <v>66</v>
      </c>
      <c r="E127" s="4">
        <f t="shared" si="40"/>
        <v>66</v>
      </c>
      <c r="F127" s="5"/>
      <c r="G127" s="5"/>
      <c r="H127" s="4">
        <f t="shared" si="42"/>
        <v>63</v>
      </c>
      <c r="I127" s="5">
        <v>5</v>
      </c>
      <c r="J127" s="5">
        <v>17</v>
      </c>
      <c r="K127" s="5">
        <v>31</v>
      </c>
      <c r="L127" s="5">
        <v>10</v>
      </c>
      <c r="M127" s="4">
        <f t="shared" si="41"/>
        <v>3</v>
      </c>
      <c r="N127" s="5"/>
      <c r="O127" s="5"/>
      <c r="P127" s="5">
        <v>3</v>
      </c>
      <c r="Q127" s="6">
        <f t="shared" si="36"/>
        <v>95.454545454545453</v>
      </c>
      <c r="R127" s="6">
        <f t="shared" si="37"/>
        <v>33.333333333333329</v>
      </c>
      <c r="S127" s="7"/>
    </row>
    <row r="128" spans="1:19" ht="18" customHeight="1" x14ac:dyDescent="0.2">
      <c r="A128" s="19" t="s">
        <v>23</v>
      </c>
      <c r="B128" s="4">
        <f t="shared" si="38"/>
        <v>26</v>
      </c>
      <c r="C128" s="5"/>
      <c r="D128" s="4">
        <f t="shared" si="39"/>
        <v>26</v>
      </c>
      <c r="E128" s="4">
        <f t="shared" si="40"/>
        <v>23</v>
      </c>
      <c r="F128" s="5">
        <v>3</v>
      </c>
      <c r="G128" s="5"/>
      <c r="H128" s="4">
        <f t="shared" si="42"/>
        <v>23</v>
      </c>
      <c r="I128" s="5">
        <v>2</v>
      </c>
      <c r="J128" s="5">
        <v>9</v>
      </c>
      <c r="K128" s="5">
        <v>8</v>
      </c>
      <c r="L128" s="5">
        <v>4</v>
      </c>
      <c r="M128" s="4">
        <f t="shared" si="41"/>
        <v>0</v>
      </c>
      <c r="N128" s="5"/>
      <c r="O128" s="5"/>
      <c r="P128" s="5"/>
      <c r="Q128" s="6">
        <f t="shared" si="36"/>
        <v>88.461538461538453</v>
      </c>
      <c r="R128" s="6">
        <f t="shared" si="37"/>
        <v>42.307692307692307</v>
      </c>
      <c r="S128" s="7"/>
    </row>
    <row r="129" spans="1:19" ht="18" customHeight="1" x14ac:dyDescent="0.2">
      <c r="A129" s="19" t="s">
        <v>40</v>
      </c>
      <c r="B129" s="4">
        <f t="shared" si="38"/>
        <v>131</v>
      </c>
      <c r="C129" s="5"/>
      <c r="D129" s="4">
        <f t="shared" si="39"/>
        <v>131</v>
      </c>
      <c r="E129" s="4">
        <f t="shared" si="40"/>
        <v>131</v>
      </c>
      <c r="F129" s="5"/>
      <c r="G129" s="5"/>
      <c r="H129" s="4">
        <f t="shared" si="42"/>
        <v>90</v>
      </c>
      <c r="I129" s="5">
        <v>20</v>
      </c>
      <c r="J129" s="5">
        <v>22</v>
      </c>
      <c r="K129" s="5">
        <v>43</v>
      </c>
      <c r="L129" s="5">
        <v>5</v>
      </c>
      <c r="M129" s="4">
        <f t="shared" si="41"/>
        <v>41</v>
      </c>
      <c r="N129" s="5">
        <v>12</v>
      </c>
      <c r="O129" s="5">
        <v>12</v>
      </c>
      <c r="P129" s="5">
        <v>17</v>
      </c>
      <c r="Q129" s="6">
        <f t="shared" si="36"/>
        <v>68.702290076335885</v>
      </c>
      <c r="R129" s="6">
        <f t="shared" si="37"/>
        <v>32.061068702290072</v>
      </c>
      <c r="S129" s="7"/>
    </row>
    <row r="130" spans="1:19" ht="18" customHeight="1" x14ac:dyDescent="0.2">
      <c r="A130" s="19" t="s">
        <v>96</v>
      </c>
      <c r="B130" s="4">
        <f t="shared" si="38"/>
        <v>16</v>
      </c>
      <c r="C130" s="5"/>
      <c r="D130" s="4">
        <f t="shared" si="39"/>
        <v>16</v>
      </c>
      <c r="E130" s="4">
        <f t="shared" si="40"/>
        <v>16</v>
      </c>
      <c r="F130" s="5"/>
      <c r="G130" s="5"/>
      <c r="H130" s="4">
        <f t="shared" si="42"/>
        <v>16</v>
      </c>
      <c r="I130" s="5">
        <v>3</v>
      </c>
      <c r="J130" s="5">
        <v>5</v>
      </c>
      <c r="K130" s="5">
        <v>8</v>
      </c>
      <c r="L130" s="5"/>
      <c r="M130" s="4">
        <f t="shared" si="41"/>
        <v>0</v>
      </c>
      <c r="N130" s="5"/>
      <c r="O130" s="5"/>
      <c r="P130" s="5"/>
      <c r="Q130" s="6">
        <f t="shared" si="36"/>
        <v>100</v>
      </c>
      <c r="R130" s="6">
        <f t="shared" si="37"/>
        <v>50</v>
      </c>
      <c r="S130" s="7"/>
    </row>
    <row r="131" spans="1:19" ht="18" customHeight="1" x14ac:dyDescent="0.2">
      <c r="A131" s="10" t="s">
        <v>24</v>
      </c>
      <c r="B131" s="11">
        <f t="shared" si="38"/>
        <v>1820</v>
      </c>
      <c r="C131" s="12">
        <f>SUM(C110:C130)</f>
        <v>6</v>
      </c>
      <c r="D131" s="11">
        <f>E131+F131</f>
        <v>1814</v>
      </c>
      <c r="E131" s="11">
        <f>G131+H131+M131</f>
        <v>1779</v>
      </c>
      <c r="F131" s="12">
        <f>SUM(F110:F130)</f>
        <v>35</v>
      </c>
      <c r="G131" s="12">
        <f>SUM(G110:G130)</f>
        <v>7</v>
      </c>
      <c r="H131" s="12">
        <f>I131+J131+K131+L131</f>
        <v>1538</v>
      </c>
      <c r="I131" s="12">
        <f>SUM(I110:I130)</f>
        <v>142</v>
      </c>
      <c r="J131" s="12">
        <f>SUM(J110:J130)</f>
        <v>357</v>
      </c>
      <c r="K131" s="12">
        <f>SUM(K110:K130)</f>
        <v>902</v>
      </c>
      <c r="L131" s="12">
        <f>SUM(L110:L130)</f>
        <v>137</v>
      </c>
      <c r="M131" s="11">
        <f t="shared" si="41"/>
        <v>234</v>
      </c>
      <c r="N131" s="12">
        <f>SUM(N110:N130)</f>
        <v>137</v>
      </c>
      <c r="O131" s="12">
        <f>SUM(O110:O130)</f>
        <v>58</v>
      </c>
      <c r="P131" s="12">
        <f>SUM(P110:P130)</f>
        <v>39</v>
      </c>
      <c r="Q131" s="13">
        <f t="shared" si="36"/>
        <v>84.785005512679163</v>
      </c>
      <c r="R131" s="13">
        <f t="shared" si="37"/>
        <v>27.50826901874311</v>
      </c>
      <c r="S131" s="7"/>
    </row>
    <row r="132" spans="1:19" ht="15" customHeight="1" x14ac:dyDescent="0.2">
      <c r="A132" s="10" t="s">
        <v>25</v>
      </c>
      <c r="B132" s="28"/>
      <c r="C132" s="28"/>
      <c r="D132" s="21">
        <f>(D131/B131)*100</f>
        <v>99.670329670329664</v>
      </c>
      <c r="E132" s="21">
        <f>(E131/D131)*100</f>
        <v>98.070562293274534</v>
      </c>
      <c r="F132" s="21">
        <f>(F131/D131)*100</f>
        <v>1.9294377067254687</v>
      </c>
      <c r="G132" s="21">
        <f>(G131/D131)*100</f>
        <v>0.38588754134509368</v>
      </c>
      <c r="H132" s="21">
        <f>(H131/D131)*100</f>
        <v>84.785005512679163</v>
      </c>
      <c r="I132" s="21">
        <f>(I131/D131)*100</f>
        <v>7.8280044101433299</v>
      </c>
      <c r="J132" s="21">
        <f>(J131/D131)*100</f>
        <v>19.680264608599778</v>
      </c>
      <c r="K132" s="21">
        <f>(K131/D131)*100</f>
        <v>49.72436604189636</v>
      </c>
      <c r="L132" s="21">
        <f>(L131/D131)*100</f>
        <v>7.5523704520396917</v>
      </c>
      <c r="M132" s="21">
        <f>(M131/D131)*100</f>
        <v>12.899669239250274</v>
      </c>
      <c r="N132" s="21">
        <f>(N131/D131)*100</f>
        <v>7.5523704520396917</v>
      </c>
      <c r="O132" s="21">
        <f>(O131/D131)*100</f>
        <v>3.1973539140022051</v>
      </c>
      <c r="P132" s="21">
        <f>(P131/D131)*100</f>
        <v>2.1499448732083795</v>
      </c>
      <c r="Q132" s="29"/>
      <c r="R132" s="29"/>
      <c r="S132" s="7"/>
    </row>
    <row r="133" spans="1:19" x14ac:dyDescent="0.2">
      <c r="A133" s="131" t="s">
        <v>114</v>
      </c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</row>
    <row r="134" spans="1:19" x14ac:dyDescent="0.2">
      <c r="A134" s="18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x14ac:dyDescent="0.2">
      <c r="A135" s="18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4.25" x14ac:dyDescent="0.2">
      <c r="A136" s="118" t="s">
        <v>41</v>
      </c>
      <c r="B136" s="118"/>
      <c r="C136" s="118"/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</row>
    <row r="137" spans="1:19" ht="15" customHeight="1" x14ac:dyDescent="0.2">
      <c r="A137" s="119" t="s">
        <v>113</v>
      </c>
      <c r="B137" s="119"/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</row>
    <row r="138" spans="1:19" ht="15" x14ac:dyDescent="0.25">
      <c r="A138" s="88"/>
      <c r="B138" s="93"/>
      <c r="C138" s="93"/>
      <c r="D138" s="93"/>
      <c r="E138" s="90"/>
      <c r="F138" s="94"/>
      <c r="G138" s="94" t="s">
        <v>39</v>
      </c>
      <c r="H138" s="94"/>
      <c r="I138" s="94"/>
      <c r="J138" s="94"/>
      <c r="K138" s="94"/>
      <c r="L138" s="94"/>
      <c r="M138" s="94"/>
      <c r="N138" s="94" t="s">
        <v>93</v>
      </c>
      <c r="O138" s="93"/>
      <c r="P138" s="93"/>
      <c r="Q138" s="93"/>
      <c r="R138" s="93"/>
      <c r="S138" s="93"/>
    </row>
    <row r="139" spans="1:19" ht="14.25" x14ac:dyDescent="0.2">
      <c r="A139" s="18"/>
      <c r="B139" s="128" t="s">
        <v>29</v>
      </c>
      <c r="C139" s="128"/>
      <c r="D139" s="66"/>
      <c r="E139" s="70"/>
      <c r="F139" s="71"/>
      <c r="G139" s="71"/>
      <c r="H139" s="71"/>
      <c r="I139" s="71"/>
      <c r="J139" s="71"/>
      <c r="K139" s="71"/>
      <c r="L139" s="71"/>
      <c r="M139" s="71"/>
      <c r="N139" s="71"/>
      <c r="O139" s="127" t="s">
        <v>89</v>
      </c>
      <c r="P139" s="127"/>
      <c r="Q139" s="127"/>
      <c r="R139" s="98"/>
      <c r="S139" s="98"/>
    </row>
    <row r="140" spans="1:19" ht="12" customHeight="1" x14ac:dyDescent="0.2">
      <c r="A140" s="120" t="s">
        <v>1</v>
      </c>
      <c r="B140" s="121" t="s">
        <v>85</v>
      </c>
      <c r="C140" s="121" t="s">
        <v>2</v>
      </c>
      <c r="D140" s="121" t="s">
        <v>86</v>
      </c>
      <c r="E140" s="121" t="s">
        <v>87</v>
      </c>
      <c r="F140" s="121" t="s">
        <v>3</v>
      </c>
      <c r="G140" s="121" t="s">
        <v>77</v>
      </c>
      <c r="H140" s="120" t="s">
        <v>4</v>
      </c>
      <c r="I140" s="120"/>
      <c r="J140" s="120"/>
      <c r="K140" s="120"/>
      <c r="L140" s="120"/>
      <c r="M140" s="123" t="s">
        <v>5</v>
      </c>
      <c r="N140" s="124"/>
      <c r="O140" s="124"/>
      <c r="P140" s="125"/>
      <c r="Q140" s="120" t="s">
        <v>6</v>
      </c>
      <c r="R140" s="120" t="s">
        <v>7</v>
      </c>
      <c r="S140" s="129" t="s">
        <v>8</v>
      </c>
    </row>
    <row r="141" spans="1:19" ht="79.5" customHeight="1" x14ac:dyDescent="0.2">
      <c r="A141" s="120"/>
      <c r="B141" s="122"/>
      <c r="C141" s="121"/>
      <c r="D141" s="121"/>
      <c r="E141" s="121"/>
      <c r="F141" s="121"/>
      <c r="G141" s="121"/>
      <c r="H141" s="65" t="s">
        <v>88</v>
      </c>
      <c r="I141" s="65" t="s">
        <v>81</v>
      </c>
      <c r="J141" s="65" t="s">
        <v>9</v>
      </c>
      <c r="K141" s="65" t="s">
        <v>83</v>
      </c>
      <c r="L141" s="65" t="s">
        <v>82</v>
      </c>
      <c r="M141" s="65" t="s">
        <v>84</v>
      </c>
      <c r="N141" s="65" t="s">
        <v>10</v>
      </c>
      <c r="O141" s="65" t="s">
        <v>11</v>
      </c>
      <c r="P141" s="65" t="s">
        <v>12</v>
      </c>
      <c r="Q141" s="120"/>
      <c r="R141" s="132"/>
      <c r="S141" s="130"/>
    </row>
    <row r="142" spans="1:19" x14ac:dyDescent="0.2">
      <c r="A142" s="63">
        <v>1</v>
      </c>
      <c r="B142" s="3">
        <v>2</v>
      </c>
      <c r="C142" s="63">
        <v>3</v>
      </c>
      <c r="D142" s="63">
        <v>4</v>
      </c>
      <c r="E142" s="63">
        <v>5</v>
      </c>
      <c r="F142" s="63">
        <v>6</v>
      </c>
      <c r="G142" s="63">
        <v>7</v>
      </c>
      <c r="H142" s="63">
        <v>8</v>
      </c>
      <c r="I142" s="63">
        <v>9</v>
      </c>
      <c r="J142" s="63">
        <v>10</v>
      </c>
      <c r="K142" s="63">
        <v>11</v>
      </c>
      <c r="L142" s="63">
        <v>12</v>
      </c>
      <c r="M142" s="63">
        <v>13</v>
      </c>
      <c r="N142" s="63">
        <v>14</v>
      </c>
      <c r="O142" s="63">
        <v>15</v>
      </c>
      <c r="P142" s="63">
        <v>16</v>
      </c>
      <c r="Q142" s="63">
        <v>17</v>
      </c>
      <c r="R142" s="3">
        <v>18</v>
      </c>
      <c r="S142" s="64">
        <v>19</v>
      </c>
    </row>
    <row r="143" spans="1:19" ht="18" customHeight="1" x14ac:dyDescent="0.2">
      <c r="A143" s="19" t="s">
        <v>13</v>
      </c>
      <c r="B143" s="4">
        <f>C143+D143</f>
        <v>42</v>
      </c>
      <c r="C143" s="26"/>
      <c r="D143" s="4">
        <f>E143+F143</f>
        <v>42</v>
      </c>
      <c r="E143" s="4">
        <f>G143+H143+M143</f>
        <v>42</v>
      </c>
      <c r="F143" s="27"/>
      <c r="G143" s="27"/>
      <c r="H143" s="4">
        <f>SUM(I143:L143)</f>
        <v>42</v>
      </c>
      <c r="I143" s="27">
        <v>9</v>
      </c>
      <c r="J143" s="27">
        <v>11</v>
      </c>
      <c r="K143" s="27">
        <v>21</v>
      </c>
      <c r="L143" s="27">
        <v>1</v>
      </c>
      <c r="M143" s="4">
        <f>SUM(N143:P143)</f>
        <v>0</v>
      </c>
      <c r="N143" s="27"/>
      <c r="O143" s="27"/>
      <c r="P143" s="27"/>
      <c r="Q143" s="6">
        <f t="shared" ref="Q143:Q164" si="47">(H143/D143)*100</f>
        <v>100</v>
      </c>
      <c r="R143" s="6">
        <f t="shared" ref="R143:R164" si="48">((J143+I143)/D143)*100</f>
        <v>47.619047619047613</v>
      </c>
      <c r="S143" s="7"/>
    </row>
    <row r="144" spans="1:19" ht="18" customHeight="1" x14ac:dyDescent="0.2">
      <c r="A144" s="20" t="s">
        <v>14</v>
      </c>
      <c r="B144" s="4">
        <f t="shared" ref="B144:B164" si="49">C144+D144</f>
        <v>36</v>
      </c>
      <c r="C144" s="5"/>
      <c r="D144" s="4">
        <f t="shared" ref="D144:D163" si="50">E144+F144</f>
        <v>36</v>
      </c>
      <c r="E144" s="4">
        <f t="shared" ref="E144:E163" si="51">G144+H144+M144</f>
        <v>36</v>
      </c>
      <c r="F144" s="5"/>
      <c r="G144" s="5"/>
      <c r="H144" s="4">
        <f t="shared" ref="H144:H163" si="52">SUM(I144:L144)</f>
        <v>36</v>
      </c>
      <c r="I144" s="5">
        <v>5</v>
      </c>
      <c r="J144" s="5">
        <v>5</v>
      </c>
      <c r="K144" s="5">
        <v>25</v>
      </c>
      <c r="L144" s="5">
        <v>1</v>
      </c>
      <c r="M144" s="4">
        <f t="shared" ref="M144:M163" si="53">SUM(N144:P144)</f>
        <v>0</v>
      </c>
      <c r="N144" s="5"/>
      <c r="O144" s="5"/>
      <c r="P144" s="5"/>
      <c r="Q144" s="6">
        <f t="shared" si="47"/>
        <v>100</v>
      </c>
      <c r="R144" s="6">
        <f t="shared" si="48"/>
        <v>27.777777777777779</v>
      </c>
      <c r="S144" s="7"/>
    </row>
    <row r="145" spans="1:19" ht="18" customHeight="1" x14ac:dyDescent="0.2">
      <c r="A145" s="19" t="s">
        <v>36</v>
      </c>
      <c r="B145" s="4">
        <f t="shared" si="49"/>
        <v>100</v>
      </c>
      <c r="C145" s="5">
        <v>1</v>
      </c>
      <c r="D145" s="4">
        <f t="shared" si="50"/>
        <v>99</v>
      </c>
      <c r="E145" s="4">
        <f t="shared" si="51"/>
        <v>99</v>
      </c>
      <c r="F145" s="5"/>
      <c r="G145" s="5"/>
      <c r="H145" s="4">
        <f t="shared" si="52"/>
        <v>97</v>
      </c>
      <c r="I145" s="5">
        <v>14</v>
      </c>
      <c r="J145" s="5">
        <v>37</v>
      </c>
      <c r="K145" s="5">
        <v>46</v>
      </c>
      <c r="L145" s="5"/>
      <c r="M145" s="4">
        <f t="shared" si="53"/>
        <v>2</v>
      </c>
      <c r="N145" s="5"/>
      <c r="O145" s="5"/>
      <c r="P145" s="5">
        <v>2</v>
      </c>
      <c r="Q145" s="6">
        <f t="shared" si="47"/>
        <v>97.979797979797979</v>
      </c>
      <c r="R145" s="6">
        <f t="shared" si="48"/>
        <v>51.515151515151516</v>
      </c>
      <c r="S145" s="7"/>
    </row>
    <row r="146" spans="1:19" ht="23.25" customHeight="1" x14ac:dyDescent="0.2">
      <c r="A146" s="19" t="s">
        <v>46</v>
      </c>
      <c r="B146" s="4">
        <f t="shared" si="49"/>
        <v>72</v>
      </c>
      <c r="C146" s="5"/>
      <c r="D146" s="4">
        <f t="shared" si="50"/>
        <v>72</v>
      </c>
      <c r="E146" s="4">
        <f t="shared" si="51"/>
        <v>72</v>
      </c>
      <c r="F146" s="5"/>
      <c r="G146" s="5"/>
      <c r="H146" s="4">
        <f t="shared" si="52"/>
        <v>72</v>
      </c>
      <c r="I146" s="5">
        <v>4</v>
      </c>
      <c r="J146" s="5">
        <v>25</v>
      </c>
      <c r="K146" s="5">
        <v>35</v>
      </c>
      <c r="L146" s="5">
        <v>8</v>
      </c>
      <c r="M146" s="4">
        <f t="shared" si="53"/>
        <v>0</v>
      </c>
      <c r="N146" s="5"/>
      <c r="O146" s="5"/>
      <c r="P146" s="5"/>
      <c r="Q146" s="6">
        <f t="shared" si="47"/>
        <v>100</v>
      </c>
      <c r="R146" s="6">
        <f t="shared" si="48"/>
        <v>40.277777777777779</v>
      </c>
      <c r="S146" s="7"/>
    </row>
    <row r="147" spans="1:19" ht="18" customHeight="1" x14ac:dyDescent="0.2">
      <c r="A147" s="19" t="s">
        <v>15</v>
      </c>
      <c r="B147" s="4">
        <f t="shared" si="49"/>
        <v>69</v>
      </c>
      <c r="C147" s="5"/>
      <c r="D147" s="4">
        <f t="shared" si="50"/>
        <v>69</v>
      </c>
      <c r="E147" s="4">
        <f t="shared" si="51"/>
        <v>69</v>
      </c>
      <c r="F147" s="5"/>
      <c r="G147" s="5"/>
      <c r="H147" s="4">
        <f t="shared" si="52"/>
        <v>66</v>
      </c>
      <c r="I147" s="5">
        <v>2</v>
      </c>
      <c r="J147" s="5">
        <v>11</v>
      </c>
      <c r="K147" s="5">
        <v>44</v>
      </c>
      <c r="L147" s="5">
        <v>9</v>
      </c>
      <c r="M147" s="4">
        <f t="shared" si="53"/>
        <v>3</v>
      </c>
      <c r="N147" s="5"/>
      <c r="O147" s="5"/>
      <c r="P147" s="5">
        <v>3</v>
      </c>
      <c r="Q147" s="6">
        <f t="shared" si="47"/>
        <v>95.652173913043484</v>
      </c>
      <c r="R147" s="6">
        <f t="shared" si="48"/>
        <v>18.840579710144929</v>
      </c>
      <c r="S147" s="7"/>
    </row>
    <row r="148" spans="1:19" ht="18" customHeight="1" x14ac:dyDescent="0.2">
      <c r="A148" s="19" t="s">
        <v>35</v>
      </c>
      <c r="B148" s="4">
        <f t="shared" si="49"/>
        <v>63</v>
      </c>
      <c r="C148" s="5"/>
      <c r="D148" s="4">
        <f t="shared" si="50"/>
        <v>63</v>
      </c>
      <c r="E148" s="4">
        <f t="shared" si="51"/>
        <v>63</v>
      </c>
      <c r="F148" s="5"/>
      <c r="G148" s="5"/>
      <c r="H148" s="4">
        <f t="shared" si="52"/>
        <v>61</v>
      </c>
      <c r="I148" s="5">
        <v>9</v>
      </c>
      <c r="J148" s="5">
        <v>20</v>
      </c>
      <c r="K148" s="5">
        <v>32</v>
      </c>
      <c r="L148" s="5"/>
      <c r="M148" s="4">
        <f t="shared" si="53"/>
        <v>2</v>
      </c>
      <c r="N148" s="5">
        <v>1</v>
      </c>
      <c r="O148" s="5">
        <v>1</v>
      </c>
      <c r="P148" s="5"/>
      <c r="Q148" s="6">
        <f t="shared" si="47"/>
        <v>96.825396825396822</v>
      </c>
      <c r="R148" s="6">
        <f t="shared" si="48"/>
        <v>46.031746031746032</v>
      </c>
      <c r="S148" s="7"/>
    </row>
    <row r="149" spans="1:19" ht="18" customHeight="1" x14ac:dyDescent="0.2">
      <c r="A149" s="19" t="s">
        <v>16</v>
      </c>
      <c r="B149" s="4">
        <f t="shared" si="49"/>
        <v>83</v>
      </c>
      <c r="C149" s="5">
        <v>2</v>
      </c>
      <c r="D149" s="4">
        <f t="shared" si="50"/>
        <v>81</v>
      </c>
      <c r="E149" s="4">
        <f t="shared" si="51"/>
        <v>81</v>
      </c>
      <c r="F149" s="5"/>
      <c r="G149" s="5"/>
      <c r="H149" s="4">
        <f t="shared" si="52"/>
        <v>80</v>
      </c>
      <c r="I149" s="5">
        <v>3</v>
      </c>
      <c r="J149" s="5">
        <v>15</v>
      </c>
      <c r="K149" s="5">
        <v>54</v>
      </c>
      <c r="L149" s="5">
        <v>8</v>
      </c>
      <c r="M149" s="4">
        <f t="shared" si="53"/>
        <v>1</v>
      </c>
      <c r="N149" s="5">
        <v>1</v>
      </c>
      <c r="O149" s="5"/>
      <c r="P149" s="5"/>
      <c r="Q149" s="6">
        <f t="shared" si="47"/>
        <v>98.76543209876543</v>
      </c>
      <c r="R149" s="6">
        <f t="shared" si="48"/>
        <v>22.222222222222221</v>
      </c>
      <c r="S149" s="7"/>
    </row>
    <row r="150" spans="1:19" ht="18" customHeight="1" x14ac:dyDescent="0.2">
      <c r="A150" s="19" t="s">
        <v>44</v>
      </c>
      <c r="B150" s="4">
        <f t="shared" si="49"/>
        <v>71</v>
      </c>
      <c r="C150" s="5"/>
      <c r="D150" s="4">
        <f t="shared" si="50"/>
        <v>71</v>
      </c>
      <c r="E150" s="4">
        <f t="shared" si="51"/>
        <v>71</v>
      </c>
      <c r="F150" s="5"/>
      <c r="G150" s="5"/>
      <c r="H150" s="4">
        <f t="shared" si="52"/>
        <v>71</v>
      </c>
      <c r="I150" s="5">
        <v>6</v>
      </c>
      <c r="J150" s="5">
        <v>16</v>
      </c>
      <c r="K150" s="5">
        <v>46</v>
      </c>
      <c r="L150" s="5">
        <v>3</v>
      </c>
      <c r="M150" s="4">
        <f t="shared" si="53"/>
        <v>0</v>
      </c>
      <c r="N150" s="5"/>
      <c r="O150" s="5"/>
      <c r="P150" s="5"/>
      <c r="Q150" s="6">
        <f>(H150/D150)*100</f>
        <v>100</v>
      </c>
      <c r="R150" s="6">
        <f>((J150+I150)/D150)*100</f>
        <v>30.985915492957744</v>
      </c>
      <c r="S150" s="7"/>
    </row>
    <row r="151" spans="1:19" ht="26.25" customHeight="1" x14ac:dyDescent="0.2">
      <c r="A151" s="19" t="s">
        <v>148</v>
      </c>
      <c r="B151" s="4">
        <f t="shared" si="49"/>
        <v>39</v>
      </c>
      <c r="C151" s="5"/>
      <c r="D151" s="4">
        <f t="shared" si="50"/>
        <v>39</v>
      </c>
      <c r="E151" s="4">
        <f t="shared" si="51"/>
        <v>39</v>
      </c>
      <c r="F151" s="5"/>
      <c r="G151" s="5"/>
      <c r="H151" s="4">
        <f t="shared" si="52"/>
        <v>39</v>
      </c>
      <c r="I151" s="5">
        <v>6</v>
      </c>
      <c r="J151" s="5">
        <v>11</v>
      </c>
      <c r="K151" s="5">
        <v>22</v>
      </c>
      <c r="L151" s="5"/>
      <c r="M151" s="4">
        <f t="shared" si="53"/>
        <v>0</v>
      </c>
      <c r="N151" s="5"/>
      <c r="O151" s="5"/>
      <c r="P151" s="5"/>
      <c r="Q151" s="6">
        <f t="shared" si="47"/>
        <v>100</v>
      </c>
      <c r="R151" s="6">
        <f t="shared" si="48"/>
        <v>43.589743589743591</v>
      </c>
      <c r="S151" s="7"/>
    </row>
    <row r="152" spans="1:19" ht="18" customHeight="1" x14ac:dyDescent="0.2">
      <c r="A152" s="19" t="s">
        <v>17</v>
      </c>
      <c r="B152" s="4">
        <f t="shared" si="49"/>
        <v>233</v>
      </c>
      <c r="C152" s="5"/>
      <c r="D152" s="4">
        <f t="shared" si="50"/>
        <v>233</v>
      </c>
      <c r="E152" s="4">
        <f t="shared" si="51"/>
        <v>231</v>
      </c>
      <c r="F152" s="5">
        <v>2</v>
      </c>
      <c r="G152" s="5"/>
      <c r="H152" s="4">
        <f t="shared" si="52"/>
        <v>210</v>
      </c>
      <c r="I152" s="5">
        <v>18</v>
      </c>
      <c r="J152" s="5">
        <v>105</v>
      </c>
      <c r="K152" s="5">
        <v>87</v>
      </c>
      <c r="L152" s="5"/>
      <c r="M152" s="4">
        <f t="shared" si="53"/>
        <v>21</v>
      </c>
      <c r="N152" s="5">
        <v>19</v>
      </c>
      <c r="O152" s="5">
        <v>2</v>
      </c>
      <c r="P152" s="5"/>
      <c r="Q152" s="6">
        <f t="shared" si="47"/>
        <v>90.128755364806864</v>
      </c>
      <c r="R152" s="6">
        <f t="shared" si="48"/>
        <v>52.789699570815451</v>
      </c>
      <c r="S152" s="7"/>
    </row>
    <row r="153" spans="1:19" ht="18" customHeight="1" x14ac:dyDescent="0.2">
      <c r="A153" s="19" t="s">
        <v>42</v>
      </c>
      <c r="B153" s="4">
        <f t="shared" si="49"/>
        <v>174</v>
      </c>
      <c r="C153" s="5"/>
      <c r="D153" s="4">
        <f t="shared" si="50"/>
        <v>174</v>
      </c>
      <c r="E153" s="4">
        <f t="shared" si="51"/>
        <v>174</v>
      </c>
      <c r="F153" s="5"/>
      <c r="G153" s="5"/>
      <c r="H153" s="4">
        <f t="shared" si="52"/>
        <v>144</v>
      </c>
      <c r="I153" s="5">
        <v>5</v>
      </c>
      <c r="J153" s="5">
        <v>58</v>
      </c>
      <c r="K153" s="5">
        <v>74</v>
      </c>
      <c r="L153" s="5">
        <v>7</v>
      </c>
      <c r="M153" s="4">
        <f t="shared" si="53"/>
        <v>30</v>
      </c>
      <c r="N153" s="5">
        <v>25</v>
      </c>
      <c r="O153" s="5">
        <v>5</v>
      </c>
      <c r="P153" s="5"/>
      <c r="Q153" s="6">
        <f t="shared" si="47"/>
        <v>82.758620689655174</v>
      </c>
      <c r="R153" s="6">
        <f t="shared" si="48"/>
        <v>36.206896551724135</v>
      </c>
      <c r="S153" s="7"/>
    </row>
    <row r="154" spans="1:19" ht="27.75" customHeight="1" x14ac:dyDescent="0.2">
      <c r="A154" s="19" t="s">
        <v>45</v>
      </c>
      <c r="B154" s="4">
        <f t="shared" si="49"/>
        <v>66</v>
      </c>
      <c r="C154" s="5">
        <v>2</v>
      </c>
      <c r="D154" s="4">
        <f t="shared" ref="D154" si="54">E154+F154</f>
        <v>64</v>
      </c>
      <c r="E154" s="4">
        <f t="shared" ref="E154" si="55">G154+H154+M154</f>
        <v>64</v>
      </c>
      <c r="F154" s="5"/>
      <c r="G154" s="5"/>
      <c r="H154" s="4">
        <f t="shared" si="52"/>
        <v>62</v>
      </c>
      <c r="I154" s="5">
        <v>12</v>
      </c>
      <c r="J154" s="5">
        <v>17</v>
      </c>
      <c r="K154" s="5">
        <v>26</v>
      </c>
      <c r="L154" s="5">
        <v>7</v>
      </c>
      <c r="M154" s="4">
        <f t="shared" si="53"/>
        <v>2</v>
      </c>
      <c r="N154" s="5"/>
      <c r="O154" s="5"/>
      <c r="P154" s="5">
        <v>2</v>
      </c>
      <c r="Q154" s="6">
        <f t="shared" ref="Q154" si="56">(H154/D154)*100</f>
        <v>96.875</v>
      </c>
      <c r="R154" s="6">
        <f t="shared" ref="R154" si="57">((J154+I154)/D154)*100</f>
        <v>45.3125</v>
      </c>
      <c r="S154" s="7"/>
    </row>
    <row r="155" spans="1:19" ht="15" customHeight="1" x14ac:dyDescent="0.2">
      <c r="A155" s="19" t="s">
        <v>18</v>
      </c>
      <c r="B155" s="4">
        <f t="shared" si="49"/>
        <v>105</v>
      </c>
      <c r="C155" s="5"/>
      <c r="D155" s="4">
        <f t="shared" si="50"/>
        <v>105</v>
      </c>
      <c r="E155" s="4">
        <f t="shared" si="51"/>
        <v>105</v>
      </c>
      <c r="F155" s="5"/>
      <c r="G155" s="5"/>
      <c r="H155" s="4">
        <f t="shared" si="52"/>
        <v>94</v>
      </c>
      <c r="I155" s="5">
        <v>3</v>
      </c>
      <c r="J155" s="5">
        <v>13</v>
      </c>
      <c r="K155" s="5">
        <v>77</v>
      </c>
      <c r="L155" s="5">
        <v>1</v>
      </c>
      <c r="M155" s="4">
        <f>N155+O155+P155</f>
        <v>11</v>
      </c>
      <c r="N155" s="5">
        <v>3</v>
      </c>
      <c r="O155" s="5">
        <v>1</v>
      </c>
      <c r="P155" s="5">
        <v>7</v>
      </c>
      <c r="Q155" s="6">
        <f t="shared" si="47"/>
        <v>89.523809523809533</v>
      </c>
      <c r="R155" s="6">
        <f t="shared" si="48"/>
        <v>15.238095238095239</v>
      </c>
      <c r="S155" s="7"/>
    </row>
    <row r="156" spans="1:19" ht="17.25" customHeight="1" x14ac:dyDescent="0.2">
      <c r="A156" s="19" t="s">
        <v>19</v>
      </c>
      <c r="B156" s="4">
        <f t="shared" si="49"/>
        <v>51</v>
      </c>
      <c r="C156" s="5"/>
      <c r="D156" s="4">
        <f t="shared" si="50"/>
        <v>51</v>
      </c>
      <c r="E156" s="4">
        <f t="shared" si="51"/>
        <v>51</v>
      </c>
      <c r="F156" s="5"/>
      <c r="G156" s="5"/>
      <c r="H156" s="4">
        <f t="shared" si="52"/>
        <v>49</v>
      </c>
      <c r="I156" s="5">
        <v>13</v>
      </c>
      <c r="J156" s="5">
        <v>4</v>
      </c>
      <c r="K156" s="5">
        <v>12</v>
      </c>
      <c r="L156" s="5">
        <v>20</v>
      </c>
      <c r="M156" s="4">
        <f t="shared" si="53"/>
        <v>2</v>
      </c>
      <c r="N156" s="5"/>
      <c r="O156" s="5"/>
      <c r="P156" s="5">
        <v>2</v>
      </c>
      <c r="Q156" s="6">
        <f t="shared" si="47"/>
        <v>96.078431372549019</v>
      </c>
      <c r="R156" s="6">
        <f t="shared" si="48"/>
        <v>33.333333333333329</v>
      </c>
      <c r="S156" s="7"/>
    </row>
    <row r="157" spans="1:19" ht="25.5" customHeight="1" x14ac:dyDescent="0.2">
      <c r="A157" s="19" t="s">
        <v>20</v>
      </c>
      <c r="B157" s="4">
        <f t="shared" si="49"/>
        <v>40</v>
      </c>
      <c r="C157" s="5">
        <v>1</v>
      </c>
      <c r="D157" s="4">
        <f t="shared" si="50"/>
        <v>39</v>
      </c>
      <c r="E157" s="4">
        <f t="shared" si="51"/>
        <v>39</v>
      </c>
      <c r="F157" s="5"/>
      <c r="G157" s="5"/>
      <c r="H157" s="4">
        <f t="shared" si="52"/>
        <v>39</v>
      </c>
      <c r="I157" s="5"/>
      <c r="J157" s="5">
        <v>6</v>
      </c>
      <c r="K157" s="5">
        <v>32</v>
      </c>
      <c r="L157" s="5">
        <v>1</v>
      </c>
      <c r="M157" s="4">
        <f t="shared" si="53"/>
        <v>0</v>
      </c>
      <c r="N157" s="5"/>
      <c r="O157" s="5"/>
      <c r="P157" s="5"/>
      <c r="Q157" s="6">
        <f t="shared" si="47"/>
        <v>100</v>
      </c>
      <c r="R157" s="6">
        <f t="shared" si="48"/>
        <v>15.384615384615385</v>
      </c>
      <c r="S157" s="7"/>
    </row>
    <row r="158" spans="1:19" ht="27" customHeight="1" x14ac:dyDescent="0.2">
      <c r="A158" s="19" t="s">
        <v>43</v>
      </c>
      <c r="B158" s="4">
        <f t="shared" si="49"/>
        <v>21</v>
      </c>
      <c r="C158" s="5"/>
      <c r="D158" s="4">
        <f t="shared" si="50"/>
        <v>21</v>
      </c>
      <c r="E158" s="4">
        <f t="shared" si="51"/>
        <v>21</v>
      </c>
      <c r="F158" s="5"/>
      <c r="G158" s="5"/>
      <c r="H158" s="4">
        <f t="shared" si="52"/>
        <v>21</v>
      </c>
      <c r="I158" s="5">
        <v>2</v>
      </c>
      <c r="J158" s="5">
        <v>8</v>
      </c>
      <c r="K158" s="5">
        <v>7</v>
      </c>
      <c r="L158" s="5">
        <v>4</v>
      </c>
      <c r="M158" s="4">
        <f t="shared" si="53"/>
        <v>0</v>
      </c>
      <c r="N158" s="5"/>
      <c r="O158" s="5"/>
      <c r="P158" s="5"/>
      <c r="Q158" s="6">
        <f t="shared" si="47"/>
        <v>100</v>
      </c>
      <c r="R158" s="6">
        <f t="shared" si="48"/>
        <v>47.619047619047613</v>
      </c>
      <c r="S158" s="7"/>
    </row>
    <row r="159" spans="1:19" ht="18" customHeight="1" x14ac:dyDescent="0.2">
      <c r="A159" s="19" t="s">
        <v>21</v>
      </c>
      <c r="B159" s="4">
        <f t="shared" si="49"/>
        <v>29</v>
      </c>
      <c r="C159" s="5">
        <v>1</v>
      </c>
      <c r="D159" s="4">
        <f t="shared" si="50"/>
        <v>28</v>
      </c>
      <c r="E159" s="4">
        <f t="shared" si="51"/>
        <v>28</v>
      </c>
      <c r="F159" s="5"/>
      <c r="G159" s="5"/>
      <c r="H159" s="4">
        <f t="shared" si="52"/>
        <v>28</v>
      </c>
      <c r="I159" s="5">
        <v>8</v>
      </c>
      <c r="J159" s="5">
        <v>10</v>
      </c>
      <c r="K159" s="5">
        <v>10</v>
      </c>
      <c r="L159" s="5"/>
      <c r="M159" s="4">
        <f t="shared" si="53"/>
        <v>0</v>
      </c>
      <c r="N159" s="5"/>
      <c r="O159" s="5"/>
      <c r="P159" s="5"/>
      <c r="Q159" s="6">
        <f t="shared" si="47"/>
        <v>100</v>
      </c>
      <c r="R159" s="6">
        <f t="shared" si="48"/>
        <v>64.285714285714292</v>
      </c>
      <c r="S159" s="7"/>
    </row>
    <row r="160" spans="1:19" ht="18" customHeight="1" x14ac:dyDescent="0.2">
      <c r="A160" s="19" t="s">
        <v>22</v>
      </c>
      <c r="B160" s="4">
        <f t="shared" si="49"/>
        <v>53</v>
      </c>
      <c r="C160" s="5"/>
      <c r="D160" s="4">
        <f t="shared" si="50"/>
        <v>53</v>
      </c>
      <c r="E160" s="4">
        <f t="shared" si="51"/>
        <v>53</v>
      </c>
      <c r="F160" s="5"/>
      <c r="G160" s="5"/>
      <c r="H160" s="4">
        <f t="shared" si="52"/>
        <v>53</v>
      </c>
      <c r="I160" s="5">
        <v>18</v>
      </c>
      <c r="J160" s="5">
        <v>29</v>
      </c>
      <c r="K160" s="5">
        <v>6</v>
      </c>
      <c r="L160" s="5"/>
      <c r="M160" s="4">
        <f t="shared" si="53"/>
        <v>0</v>
      </c>
      <c r="N160" s="5"/>
      <c r="O160" s="5"/>
      <c r="P160" s="5"/>
      <c r="Q160" s="6">
        <f t="shared" si="47"/>
        <v>100</v>
      </c>
      <c r="R160" s="6">
        <f t="shared" si="48"/>
        <v>88.679245283018872</v>
      </c>
      <c r="S160" s="7"/>
    </row>
    <row r="161" spans="1:19" ht="18" customHeight="1" x14ac:dyDescent="0.2">
      <c r="A161" s="19" t="s">
        <v>23</v>
      </c>
      <c r="B161" s="4">
        <f t="shared" si="49"/>
        <v>38</v>
      </c>
      <c r="C161" s="5">
        <v>3</v>
      </c>
      <c r="D161" s="4">
        <f t="shared" si="50"/>
        <v>35</v>
      </c>
      <c r="E161" s="4">
        <f t="shared" si="51"/>
        <v>35</v>
      </c>
      <c r="F161" s="5"/>
      <c r="G161" s="5"/>
      <c r="H161" s="4">
        <f t="shared" si="52"/>
        <v>35</v>
      </c>
      <c r="I161" s="5">
        <v>3</v>
      </c>
      <c r="J161" s="5">
        <v>19</v>
      </c>
      <c r="K161" s="5">
        <v>13</v>
      </c>
      <c r="L161" s="5"/>
      <c r="M161" s="4">
        <f t="shared" si="53"/>
        <v>0</v>
      </c>
      <c r="N161" s="5"/>
      <c r="O161" s="5"/>
      <c r="P161" s="5"/>
      <c r="Q161" s="6">
        <f t="shared" si="47"/>
        <v>100</v>
      </c>
      <c r="R161" s="6">
        <f t="shared" si="48"/>
        <v>62.857142857142854</v>
      </c>
      <c r="S161" s="7"/>
    </row>
    <row r="162" spans="1:19" ht="18" customHeight="1" x14ac:dyDescent="0.2">
      <c r="A162" s="19" t="s">
        <v>40</v>
      </c>
      <c r="B162" s="4">
        <f t="shared" si="49"/>
        <v>143</v>
      </c>
      <c r="C162" s="5"/>
      <c r="D162" s="4">
        <f t="shared" si="50"/>
        <v>143</v>
      </c>
      <c r="E162" s="4">
        <f t="shared" si="51"/>
        <v>141</v>
      </c>
      <c r="F162" s="5">
        <v>2</v>
      </c>
      <c r="G162" s="5"/>
      <c r="H162" s="4">
        <f t="shared" si="52"/>
        <v>141</v>
      </c>
      <c r="I162" s="5">
        <v>16</v>
      </c>
      <c r="J162" s="5">
        <v>42</v>
      </c>
      <c r="K162" s="5">
        <v>58</v>
      </c>
      <c r="L162" s="5">
        <v>25</v>
      </c>
      <c r="M162" s="4">
        <f t="shared" si="53"/>
        <v>0</v>
      </c>
      <c r="N162" s="5"/>
      <c r="O162" s="5"/>
      <c r="P162" s="5"/>
      <c r="Q162" s="6">
        <f t="shared" si="47"/>
        <v>98.6013986013986</v>
      </c>
      <c r="R162" s="6">
        <f t="shared" si="48"/>
        <v>40.55944055944056</v>
      </c>
      <c r="S162" s="7"/>
    </row>
    <row r="163" spans="1:19" ht="18" customHeight="1" x14ac:dyDescent="0.2">
      <c r="A163" s="19" t="s">
        <v>96</v>
      </c>
      <c r="B163" s="4">
        <f t="shared" si="49"/>
        <v>9</v>
      </c>
      <c r="C163" s="5"/>
      <c r="D163" s="4">
        <f t="shared" si="50"/>
        <v>9</v>
      </c>
      <c r="E163" s="4">
        <f t="shared" si="51"/>
        <v>9</v>
      </c>
      <c r="F163" s="5"/>
      <c r="G163" s="5"/>
      <c r="H163" s="4">
        <f t="shared" si="52"/>
        <v>9</v>
      </c>
      <c r="I163" s="5">
        <v>2</v>
      </c>
      <c r="J163" s="5">
        <v>6</v>
      </c>
      <c r="K163" s="5">
        <v>1</v>
      </c>
      <c r="L163" s="5"/>
      <c r="M163" s="4">
        <f t="shared" si="53"/>
        <v>0</v>
      </c>
      <c r="N163" s="5"/>
      <c r="O163" s="5"/>
      <c r="P163" s="5"/>
      <c r="Q163" s="6">
        <f t="shared" si="47"/>
        <v>100</v>
      </c>
      <c r="R163" s="6">
        <f t="shared" si="48"/>
        <v>88.888888888888886</v>
      </c>
      <c r="S163" s="7"/>
    </row>
    <row r="164" spans="1:19" ht="18.75" customHeight="1" x14ac:dyDescent="0.2">
      <c r="A164" s="10" t="s">
        <v>24</v>
      </c>
      <c r="B164" s="11">
        <f t="shared" si="49"/>
        <v>1537</v>
      </c>
      <c r="C164" s="12">
        <f>SUM(C143:C163)</f>
        <v>10</v>
      </c>
      <c r="D164" s="12">
        <f>E164+F164</f>
        <v>1527</v>
      </c>
      <c r="E164" s="12">
        <f>G164+H164+M164</f>
        <v>1523</v>
      </c>
      <c r="F164" s="12">
        <f>SUM(F143:F163)</f>
        <v>4</v>
      </c>
      <c r="G164" s="12">
        <f>SUM(G143:G163)</f>
        <v>0</v>
      </c>
      <c r="H164" s="12">
        <f>I164+J164+K164+L164</f>
        <v>1449</v>
      </c>
      <c r="I164" s="12">
        <f>SUM(I143:I163)</f>
        <v>158</v>
      </c>
      <c r="J164" s="12">
        <f>SUM(J143:J163)</f>
        <v>468</v>
      </c>
      <c r="K164" s="12">
        <f>SUM(K143:K163)</f>
        <v>728</v>
      </c>
      <c r="L164" s="12">
        <f>SUM(L143:L163)</f>
        <v>95</v>
      </c>
      <c r="M164" s="12">
        <f>N164+O164+P164</f>
        <v>74</v>
      </c>
      <c r="N164" s="12">
        <f>SUM(N143:N163)</f>
        <v>49</v>
      </c>
      <c r="O164" s="12">
        <f>SUM(O143:O163)</f>
        <v>9</v>
      </c>
      <c r="P164" s="12">
        <f>SUM(P143:P163)</f>
        <v>16</v>
      </c>
      <c r="Q164" s="13">
        <f t="shared" si="47"/>
        <v>94.89194499017681</v>
      </c>
      <c r="R164" s="13">
        <f t="shared" si="48"/>
        <v>40.995415848068106</v>
      </c>
      <c r="S164" s="7"/>
    </row>
    <row r="165" spans="1:19" ht="15" customHeight="1" x14ac:dyDescent="0.2">
      <c r="A165" s="10" t="s">
        <v>25</v>
      </c>
      <c r="B165" s="14"/>
      <c r="C165" s="14"/>
      <c r="D165" s="16">
        <f>(D164/B164)*100</f>
        <v>99.349381912817179</v>
      </c>
      <c r="E165" s="16">
        <f>(E164/D164)*100</f>
        <v>99.738048461034708</v>
      </c>
      <c r="F165" s="16">
        <f>(F164/D164)*100</f>
        <v>0.26195153896529144</v>
      </c>
      <c r="G165" s="16">
        <f>(G164/D164)*100</f>
        <v>0</v>
      </c>
      <c r="H165" s="16">
        <f>(H164/D164)*100</f>
        <v>94.89194499017681</v>
      </c>
      <c r="I165" s="16">
        <f>(I164/D164)*100</f>
        <v>10.347085789129011</v>
      </c>
      <c r="J165" s="16">
        <f>(J164/D164)*100</f>
        <v>30.648330058939095</v>
      </c>
      <c r="K165" s="16">
        <f>(K164/D164)*100</f>
        <v>47.675180091683039</v>
      </c>
      <c r="L165" s="16">
        <f>(L164/D164)*100</f>
        <v>6.2213490504256708</v>
      </c>
      <c r="M165" s="16">
        <f>(M164/D164)*100</f>
        <v>4.8461034708578907</v>
      </c>
      <c r="N165" s="16">
        <f>(N164/D164)*100</f>
        <v>3.2089063523248198</v>
      </c>
      <c r="O165" s="16">
        <f>(O164/D164)*100</f>
        <v>0.58939096267190572</v>
      </c>
      <c r="P165" s="16">
        <f>(P164/D164)*100</f>
        <v>1.0478061558611658</v>
      </c>
      <c r="Q165" s="29"/>
      <c r="R165" s="29"/>
      <c r="S165" s="7"/>
    </row>
    <row r="166" spans="1:19" x14ac:dyDescent="0.2">
      <c r="A166" s="18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x14ac:dyDescent="0.2">
      <c r="A167" s="137" t="s">
        <v>76</v>
      </c>
      <c r="B167" s="137"/>
      <c r="C167" s="137"/>
      <c r="D167" s="137"/>
      <c r="E167" s="137"/>
      <c r="F167" s="137"/>
      <c r="G167" s="137"/>
      <c r="H167" s="137"/>
      <c r="I167" s="137"/>
      <c r="J167" s="137"/>
      <c r="K167" s="137"/>
      <c r="L167" s="137"/>
      <c r="M167" s="137"/>
      <c r="N167" s="137"/>
      <c r="O167" s="137"/>
      <c r="P167" s="137"/>
      <c r="Q167" s="137"/>
      <c r="R167" s="137"/>
      <c r="S167" s="137"/>
    </row>
    <row r="168" spans="1:19" x14ac:dyDescent="0.2">
      <c r="A168" s="18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x14ac:dyDescent="0.2">
      <c r="A169" s="18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4.25" x14ac:dyDescent="0.2">
      <c r="A170" s="118" t="s">
        <v>41</v>
      </c>
      <c r="B170" s="118"/>
      <c r="C170" s="118"/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</row>
    <row r="171" spans="1:19" ht="15" customHeight="1" x14ac:dyDescent="0.2">
      <c r="A171" s="119" t="s">
        <v>113</v>
      </c>
      <c r="B171" s="119"/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</row>
    <row r="172" spans="1:19" ht="15" x14ac:dyDescent="0.25">
      <c r="A172" s="88"/>
      <c r="B172" s="93"/>
      <c r="C172" s="93"/>
      <c r="D172" s="93"/>
      <c r="E172" s="90"/>
      <c r="F172" s="94"/>
      <c r="G172" s="94" t="s">
        <v>39</v>
      </c>
      <c r="H172" s="94"/>
      <c r="I172" s="94"/>
      <c r="J172" s="94"/>
      <c r="K172" s="94"/>
      <c r="L172" s="94"/>
      <c r="M172" s="94"/>
      <c r="N172" s="94" t="s">
        <v>93</v>
      </c>
      <c r="O172" s="93"/>
      <c r="P172" s="93"/>
      <c r="Q172" s="93"/>
      <c r="R172" s="93"/>
      <c r="S172" s="93"/>
    </row>
    <row r="173" spans="1:19" x14ac:dyDescent="0.2">
      <c r="A173" s="18"/>
      <c r="B173" s="126" t="s">
        <v>94</v>
      </c>
      <c r="C173" s="126"/>
      <c r="D173" s="101"/>
      <c r="E173" s="99"/>
      <c r="F173" s="99"/>
      <c r="G173" s="99"/>
      <c r="H173" s="99"/>
      <c r="I173" s="99"/>
      <c r="J173" s="99"/>
      <c r="K173" s="99"/>
      <c r="L173" s="99"/>
      <c r="M173" s="99"/>
      <c r="N173" s="99"/>
      <c r="O173" s="127" t="s">
        <v>89</v>
      </c>
      <c r="P173" s="127"/>
      <c r="Q173" s="127"/>
      <c r="R173" s="99"/>
      <c r="S173" s="99"/>
    </row>
    <row r="174" spans="1:19" ht="12" customHeight="1" x14ac:dyDescent="0.2">
      <c r="A174" s="120" t="s">
        <v>1</v>
      </c>
      <c r="B174" s="121" t="s">
        <v>85</v>
      </c>
      <c r="C174" s="121" t="s">
        <v>2</v>
      </c>
      <c r="D174" s="121" t="s">
        <v>86</v>
      </c>
      <c r="E174" s="121" t="s">
        <v>87</v>
      </c>
      <c r="F174" s="121" t="s">
        <v>3</v>
      </c>
      <c r="G174" s="121" t="s">
        <v>77</v>
      </c>
      <c r="H174" s="120" t="s">
        <v>4</v>
      </c>
      <c r="I174" s="120"/>
      <c r="J174" s="120"/>
      <c r="K174" s="120"/>
      <c r="L174" s="120"/>
      <c r="M174" s="123" t="s">
        <v>5</v>
      </c>
      <c r="N174" s="124"/>
      <c r="O174" s="124"/>
      <c r="P174" s="125"/>
      <c r="Q174" s="120" t="s">
        <v>6</v>
      </c>
      <c r="R174" s="120" t="s">
        <v>7</v>
      </c>
      <c r="S174" s="129" t="s">
        <v>8</v>
      </c>
    </row>
    <row r="175" spans="1:19" ht="89.25" customHeight="1" x14ac:dyDescent="0.2">
      <c r="A175" s="120"/>
      <c r="B175" s="122"/>
      <c r="C175" s="121"/>
      <c r="D175" s="121"/>
      <c r="E175" s="121"/>
      <c r="F175" s="121"/>
      <c r="G175" s="121"/>
      <c r="H175" s="65" t="s">
        <v>88</v>
      </c>
      <c r="I175" s="65" t="s">
        <v>81</v>
      </c>
      <c r="J175" s="65" t="s">
        <v>9</v>
      </c>
      <c r="K175" s="65" t="s">
        <v>83</v>
      </c>
      <c r="L175" s="65" t="s">
        <v>82</v>
      </c>
      <c r="M175" s="65" t="s">
        <v>84</v>
      </c>
      <c r="N175" s="65" t="s">
        <v>10</v>
      </c>
      <c r="O175" s="65" t="s">
        <v>11</v>
      </c>
      <c r="P175" s="65" t="s">
        <v>12</v>
      </c>
      <c r="Q175" s="120"/>
      <c r="R175" s="132"/>
      <c r="S175" s="130"/>
    </row>
    <row r="176" spans="1:19" x14ac:dyDescent="0.2">
      <c r="A176" s="63">
        <v>1</v>
      </c>
      <c r="B176" s="3">
        <v>2</v>
      </c>
      <c r="C176" s="63">
        <v>3</v>
      </c>
      <c r="D176" s="63">
        <v>4</v>
      </c>
      <c r="E176" s="63">
        <v>5</v>
      </c>
      <c r="F176" s="63">
        <v>6</v>
      </c>
      <c r="G176" s="63">
        <v>7</v>
      </c>
      <c r="H176" s="63">
        <v>8</v>
      </c>
      <c r="I176" s="63">
        <v>9</v>
      </c>
      <c r="J176" s="63">
        <v>10</v>
      </c>
      <c r="K176" s="63">
        <v>11</v>
      </c>
      <c r="L176" s="63">
        <v>12</v>
      </c>
      <c r="M176" s="63">
        <v>13</v>
      </c>
      <c r="N176" s="63">
        <v>14</v>
      </c>
      <c r="O176" s="63">
        <v>15</v>
      </c>
      <c r="P176" s="63">
        <v>16</v>
      </c>
      <c r="Q176" s="63">
        <v>17</v>
      </c>
      <c r="R176" s="3">
        <v>18</v>
      </c>
      <c r="S176" s="64">
        <v>19</v>
      </c>
    </row>
    <row r="177" spans="1:19" ht="18.75" customHeight="1" x14ac:dyDescent="0.2">
      <c r="A177" s="19" t="s">
        <v>17</v>
      </c>
      <c r="B177" s="4">
        <f t="shared" ref="B177:B180" si="58">C177+D177</f>
        <v>265</v>
      </c>
      <c r="C177" s="5"/>
      <c r="D177" s="4">
        <f t="shared" ref="D177:D179" si="59">E177+F177</f>
        <v>265</v>
      </c>
      <c r="E177" s="4">
        <f t="shared" ref="E177" si="60">G177+H177+M177</f>
        <v>253</v>
      </c>
      <c r="F177" s="5">
        <v>12</v>
      </c>
      <c r="G177" s="5"/>
      <c r="H177" s="4">
        <f>I177+J177+K177+L177</f>
        <v>253</v>
      </c>
      <c r="I177" s="5">
        <v>23</v>
      </c>
      <c r="J177" s="5">
        <v>88</v>
      </c>
      <c r="K177" s="5">
        <v>140</v>
      </c>
      <c r="L177" s="5">
        <v>2</v>
      </c>
      <c r="M177" s="4">
        <f>N177+O177+P177</f>
        <v>0</v>
      </c>
      <c r="N177" s="5"/>
      <c r="O177" s="5"/>
      <c r="P177" s="5"/>
      <c r="Q177" s="6">
        <f t="shared" ref="Q177:Q179" si="61">(H177/D177)*100</f>
        <v>95.471698113207552</v>
      </c>
      <c r="R177" s="6">
        <f t="shared" ref="R177:R180" si="62">((J177+I177)/D177)*100</f>
        <v>41.886792452830193</v>
      </c>
      <c r="S177" s="7"/>
    </row>
    <row r="178" spans="1:19" ht="18.75" customHeight="1" x14ac:dyDescent="0.2">
      <c r="A178" s="19" t="s">
        <v>42</v>
      </c>
      <c r="B178" s="4">
        <f t="shared" si="58"/>
        <v>117</v>
      </c>
      <c r="C178" s="5"/>
      <c r="D178" s="4">
        <f t="shared" si="59"/>
        <v>117</v>
      </c>
      <c r="E178" s="4">
        <f>G178+H178+M178</f>
        <v>117</v>
      </c>
      <c r="F178" s="5"/>
      <c r="G178" s="5"/>
      <c r="H178" s="4">
        <f t="shared" ref="H178:H179" si="63">SUM(I178:L178)</f>
        <v>102</v>
      </c>
      <c r="I178" s="5"/>
      <c r="J178" s="5">
        <v>32</v>
      </c>
      <c r="K178" s="5">
        <v>54</v>
      </c>
      <c r="L178" s="5">
        <v>16</v>
      </c>
      <c r="M178" s="4">
        <f>SUM(N178:P178)</f>
        <v>15</v>
      </c>
      <c r="N178" s="5">
        <v>15</v>
      </c>
      <c r="O178" s="5"/>
      <c r="P178" s="5"/>
      <c r="Q178" s="6">
        <f t="shared" si="61"/>
        <v>87.179487179487182</v>
      </c>
      <c r="R178" s="6">
        <f t="shared" si="62"/>
        <v>27.350427350427353</v>
      </c>
      <c r="S178" s="7"/>
    </row>
    <row r="179" spans="1:19" ht="15" customHeight="1" x14ac:dyDescent="0.2">
      <c r="A179" s="19" t="s">
        <v>18</v>
      </c>
      <c r="B179" s="4">
        <f t="shared" si="58"/>
        <v>84</v>
      </c>
      <c r="C179" s="5"/>
      <c r="D179" s="4">
        <f t="shared" si="59"/>
        <v>84</v>
      </c>
      <c r="E179" s="4">
        <f t="shared" ref="E179" si="64">G179+H179+M179</f>
        <v>84</v>
      </c>
      <c r="F179" s="5"/>
      <c r="G179" s="5"/>
      <c r="H179" s="4">
        <f t="shared" si="63"/>
        <v>84</v>
      </c>
      <c r="I179" s="5">
        <v>9</v>
      </c>
      <c r="J179" s="5">
        <v>30</v>
      </c>
      <c r="K179" s="5">
        <v>45</v>
      </c>
      <c r="L179" s="5"/>
      <c r="M179" s="4">
        <f t="shared" ref="M179" si="65">SUM(N179:P179)</f>
        <v>0</v>
      </c>
      <c r="N179" s="5"/>
      <c r="O179" s="5"/>
      <c r="P179" s="5"/>
      <c r="Q179" s="6">
        <f t="shared" si="61"/>
        <v>100</v>
      </c>
      <c r="R179" s="6">
        <f t="shared" si="62"/>
        <v>46.428571428571431</v>
      </c>
      <c r="S179" s="7"/>
    </row>
    <row r="180" spans="1:19" ht="18" customHeight="1" x14ac:dyDescent="0.2">
      <c r="A180" s="10" t="s">
        <v>24</v>
      </c>
      <c r="B180" s="11">
        <f t="shared" si="58"/>
        <v>466</v>
      </c>
      <c r="C180" s="12">
        <f>SUM(C177:C178)</f>
        <v>0</v>
      </c>
      <c r="D180" s="12">
        <f>E180+F180</f>
        <v>466</v>
      </c>
      <c r="E180" s="12">
        <f>G180+H180+M180</f>
        <v>454</v>
      </c>
      <c r="F180" s="12">
        <f>SUM(F177:F178)</f>
        <v>12</v>
      </c>
      <c r="G180" s="12">
        <f>SUM(G177:G178)</f>
        <v>0</v>
      </c>
      <c r="H180" s="12">
        <f>I180+J180+K180+L180</f>
        <v>439</v>
      </c>
      <c r="I180" s="12">
        <f>SUM(I177:I179)</f>
        <v>32</v>
      </c>
      <c r="J180" s="12">
        <f>SUM(J177:J179)</f>
        <v>150</v>
      </c>
      <c r="K180" s="12">
        <f>SUM(K177:K179)</f>
        <v>239</v>
      </c>
      <c r="L180" s="12">
        <f>SUM(L177:L178)</f>
        <v>18</v>
      </c>
      <c r="M180" s="12">
        <f>N180+O180+P180</f>
        <v>15</v>
      </c>
      <c r="N180" s="12">
        <f>SUM(N177:N178)</f>
        <v>15</v>
      </c>
      <c r="O180" s="12">
        <f>SUM(O177:O178)</f>
        <v>0</v>
      </c>
      <c r="P180" s="12">
        <f>SUM(P177:P178)</f>
        <v>0</v>
      </c>
      <c r="Q180" s="13">
        <f t="shared" ref="Q180" si="66">(H180/D180)*100</f>
        <v>94.206008583690988</v>
      </c>
      <c r="R180" s="13">
        <f t="shared" si="62"/>
        <v>39.055793991416309</v>
      </c>
      <c r="S180" s="7"/>
    </row>
    <row r="181" spans="1:19" ht="17.25" customHeight="1" x14ac:dyDescent="0.2">
      <c r="A181" s="10" t="s">
        <v>25</v>
      </c>
      <c r="B181" s="14"/>
      <c r="C181" s="14"/>
      <c r="D181" s="16">
        <f>(D180/B180)*100</f>
        <v>100</v>
      </c>
      <c r="E181" s="16">
        <f>(E180/D180)*100</f>
        <v>97.424892703862668</v>
      </c>
      <c r="F181" s="16">
        <f>(F180/D180)*100</f>
        <v>2.5751072961373391</v>
      </c>
      <c r="G181" s="16">
        <f>(G180/D180)*100</f>
        <v>0</v>
      </c>
      <c r="H181" s="16">
        <f>(H180/D180)*100</f>
        <v>94.206008583690988</v>
      </c>
      <c r="I181" s="16">
        <f>(I180/D180)*100</f>
        <v>6.866952789699571</v>
      </c>
      <c r="J181" s="16">
        <f>(J180/D180)*100</f>
        <v>32.188841201716741</v>
      </c>
      <c r="K181" s="16">
        <f>(K180/D180)*100</f>
        <v>51.287553648068673</v>
      </c>
      <c r="L181" s="16">
        <f>(L180/D180)*100</f>
        <v>3.8626609442060089</v>
      </c>
      <c r="M181" s="16">
        <f>(M180/D180)*100</f>
        <v>3.2188841201716736</v>
      </c>
      <c r="N181" s="16">
        <f>(N180/D180)*100</f>
        <v>3.2188841201716736</v>
      </c>
      <c r="O181" s="16">
        <f>(O180/D180)*100</f>
        <v>0</v>
      </c>
      <c r="P181" s="16">
        <f>(P180/D180)*100</f>
        <v>0</v>
      </c>
      <c r="Q181" s="29"/>
      <c r="R181" s="29"/>
      <c r="S181" s="7"/>
    </row>
    <row r="182" spans="1:19" x14ac:dyDescent="0.2">
      <c r="A182" s="18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x14ac:dyDescent="0.2">
      <c r="A183" s="131" t="s">
        <v>114</v>
      </c>
      <c r="B183" s="131"/>
      <c r="C183" s="131"/>
      <c r="D183" s="131"/>
      <c r="E183" s="131"/>
      <c r="F183" s="131"/>
      <c r="G183" s="131"/>
      <c r="H183" s="131"/>
      <c r="I183" s="131"/>
      <c r="J183" s="131"/>
      <c r="K183" s="131"/>
      <c r="L183" s="131"/>
      <c r="M183" s="131"/>
      <c r="N183" s="131"/>
      <c r="O183" s="131"/>
      <c r="P183" s="131"/>
      <c r="Q183" s="131"/>
      <c r="R183" s="131"/>
      <c r="S183" s="131"/>
    </row>
    <row r="184" spans="1:19" x14ac:dyDescent="0.2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</row>
    <row r="185" spans="1:19" x14ac:dyDescent="0.2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</row>
    <row r="186" spans="1:19" x14ac:dyDescent="0.2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</row>
    <row r="187" spans="1:19" x14ac:dyDescent="0.2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</row>
    <row r="188" spans="1:19" ht="14.25" x14ac:dyDescent="0.2">
      <c r="A188" s="118" t="s">
        <v>41</v>
      </c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</row>
    <row r="189" spans="1:19" ht="12.75" customHeight="1" x14ac:dyDescent="0.2">
      <c r="A189" s="119" t="s">
        <v>113</v>
      </c>
      <c r="B189" s="119"/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</row>
    <row r="190" spans="1:19" ht="15" x14ac:dyDescent="0.25">
      <c r="A190" s="88"/>
      <c r="B190" s="93"/>
      <c r="C190" s="93"/>
      <c r="D190" s="93"/>
      <c r="E190" s="90"/>
      <c r="F190" s="94"/>
      <c r="G190" s="94" t="s">
        <v>39</v>
      </c>
      <c r="H190" s="94"/>
      <c r="I190" s="94"/>
      <c r="J190" s="94"/>
      <c r="K190" s="94"/>
      <c r="L190" s="94"/>
      <c r="M190" s="94"/>
      <c r="N190" s="94" t="s">
        <v>93</v>
      </c>
      <c r="O190" s="93"/>
      <c r="P190" s="93"/>
      <c r="Q190" s="93"/>
      <c r="R190" s="93"/>
      <c r="S190" s="93"/>
    </row>
    <row r="191" spans="1:19" ht="14.25" x14ac:dyDescent="0.2">
      <c r="A191" s="18"/>
      <c r="B191" s="128" t="s">
        <v>98</v>
      </c>
      <c r="C191" s="128"/>
      <c r="D191" s="99"/>
      <c r="E191" s="99"/>
      <c r="F191" s="99"/>
      <c r="G191" s="99"/>
      <c r="H191" s="99"/>
      <c r="I191" s="99"/>
      <c r="J191" s="99"/>
      <c r="K191" s="99"/>
      <c r="L191" s="99"/>
      <c r="M191" s="99"/>
      <c r="N191" s="99"/>
      <c r="O191" s="127" t="s">
        <v>89</v>
      </c>
      <c r="P191" s="127"/>
      <c r="Q191" s="127"/>
      <c r="R191" s="99"/>
      <c r="S191" s="99"/>
    </row>
    <row r="192" spans="1:19" ht="12" customHeight="1" x14ac:dyDescent="0.2">
      <c r="A192" s="120" t="s">
        <v>1</v>
      </c>
      <c r="B192" s="121" t="s">
        <v>85</v>
      </c>
      <c r="C192" s="121" t="s">
        <v>2</v>
      </c>
      <c r="D192" s="121" t="s">
        <v>86</v>
      </c>
      <c r="E192" s="121" t="s">
        <v>87</v>
      </c>
      <c r="F192" s="121" t="s">
        <v>3</v>
      </c>
      <c r="G192" s="121" t="s">
        <v>77</v>
      </c>
      <c r="H192" s="120" t="s">
        <v>4</v>
      </c>
      <c r="I192" s="120"/>
      <c r="J192" s="120"/>
      <c r="K192" s="120"/>
      <c r="L192" s="120"/>
      <c r="M192" s="123" t="s">
        <v>5</v>
      </c>
      <c r="N192" s="124"/>
      <c r="O192" s="124"/>
      <c r="P192" s="125"/>
      <c r="Q192" s="120" t="s">
        <v>6</v>
      </c>
      <c r="R192" s="120" t="s">
        <v>7</v>
      </c>
      <c r="S192" s="129" t="s">
        <v>8</v>
      </c>
    </row>
    <row r="193" spans="1:19" ht="92.25" customHeight="1" x14ac:dyDescent="0.2">
      <c r="A193" s="120"/>
      <c r="B193" s="122"/>
      <c r="C193" s="121"/>
      <c r="D193" s="121"/>
      <c r="E193" s="121"/>
      <c r="F193" s="121"/>
      <c r="G193" s="121"/>
      <c r="H193" s="65" t="s">
        <v>88</v>
      </c>
      <c r="I193" s="65" t="s">
        <v>81</v>
      </c>
      <c r="J193" s="65" t="s">
        <v>9</v>
      </c>
      <c r="K193" s="65" t="s">
        <v>83</v>
      </c>
      <c r="L193" s="65" t="s">
        <v>82</v>
      </c>
      <c r="M193" s="65" t="s">
        <v>84</v>
      </c>
      <c r="N193" s="65" t="s">
        <v>10</v>
      </c>
      <c r="O193" s="65" t="s">
        <v>11</v>
      </c>
      <c r="P193" s="65" t="s">
        <v>12</v>
      </c>
      <c r="Q193" s="120"/>
      <c r="R193" s="132"/>
      <c r="S193" s="130"/>
    </row>
    <row r="194" spans="1:19" x14ac:dyDescent="0.2">
      <c r="A194" s="63">
        <v>1</v>
      </c>
      <c r="B194" s="3">
        <v>2</v>
      </c>
      <c r="C194" s="63">
        <v>3</v>
      </c>
      <c r="D194" s="63">
        <v>4</v>
      </c>
      <c r="E194" s="63">
        <v>5</v>
      </c>
      <c r="F194" s="63">
        <v>6</v>
      </c>
      <c r="G194" s="63">
        <v>7</v>
      </c>
      <c r="H194" s="63">
        <v>8</v>
      </c>
      <c r="I194" s="63">
        <v>9</v>
      </c>
      <c r="J194" s="63">
        <v>10</v>
      </c>
      <c r="K194" s="63">
        <v>11</v>
      </c>
      <c r="L194" s="63">
        <v>12</v>
      </c>
      <c r="M194" s="63">
        <v>13</v>
      </c>
      <c r="N194" s="63">
        <v>14</v>
      </c>
      <c r="O194" s="63">
        <v>15</v>
      </c>
      <c r="P194" s="63">
        <v>16</v>
      </c>
      <c r="Q194" s="63">
        <v>17</v>
      </c>
      <c r="R194" s="3">
        <v>18</v>
      </c>
      <c r="S194" s="64">
        <v>19</v>
      </c>
    </row>
    <row r="195" spans="1:19" ht="17.25" customHeight="1" x14ac:dyDescent="0.2">
      <c r="A195" s="19" t="s">
        <v>13</v>
      </c>
      <c r="B195" s="4">
        <f>C195+D195</f>
        <v>53</v>
      </c>
      <c r="C195" s="26"/>
      <c r="D195" s="4">
        <f>E195+F195</f>
        <v>53</v>
      </c>
      <c r="E195" s="4">
        <f>G195+H195+M195</f>
        <v>53</v>
      </c>
      <c r="F195" s="27"/>
      <c r="G195" s="27"/>
      <c r="H195" s="4">
        <f>SUM(I195:L195)</f>
        <v>53</v>
      </c>
      <c r="I195" s="27">
        <v>9</v>
      </c>
      <c r="J195" s="27">
        <v>20</v>
      </c>
      <c r="K195" s="27">
        <v>18</v>
      </c>
      <c r="L195" s="27">
        <v>6</v>
      </c>
      <c r="M195" s="4">
        <f>N195+O195+P195</f>
        <v>0</v>
      </c>
      <c r="N195" s="27"/>
      <c r="O195" s="27"/>
      <c r="P195" s="27"/>
      <c r="Q195" s="6">
        <f t="shared" ref="Q195:Q201" si="67">(H195/D195)*100</f>
        <v>100</v>
      </c>
      <c r="R195" s="6">
        <f t="shared" ref="R195:R201" si="68">((J195+I195)/D195)*100</f>
        <v>54.716981132075468</v>
      </c>
      <c r="S195" s="7"/>
    </row>
    <row r="196" spans="1:19" ht="17.25" customHeight="1" x14ac:dyDescent="0.2">
      <c r="A196" s="19" t="s">
        <v>14</v>
      </c>
      <c r="B196" s="4">
        <f t="shared" ref="B196:B214" si="69">C196+D196</f>
        <v>37</v>
      </c>
      <c r="C196" s="5"/>
      <c r="D196" s="4">
        <f t="shared" ref="D196:D213" si="70">E196+F196</f>
        <v>37</v>
      </c>
      <c r="E196" s="4">
        <f t="shared" ref="E196:E203" si="71">G196+H196+M196</f>
        <v>37</v>
      </c>
      <c r="F196" s="5"/>
      <c r="G196" s="5"/>
      <c r="H196" s="4">
        <f t="shared" ref="H196:H213" si="72">SUM(I196:L196)</f>
        <v>37</v>
      </c>
      <c r="I196" s="5">
        <v>10</v>
      </c>
      <c r="J196" s="5">
        <v>8</v>
      </c>
      <c r="K196" s="5">
        <v>17</v>
      </c>
      <c r="L196" s="5">
        <v>2</v>
      </c>
      <c r="M196" s="4">
        <f t="shared" ref="M196:M204" si="73">SUM(N196:P196)</f>
        <v>0</v>
      </c>
      <c r="N196" s="5"/>
      <c r="O196" s="5"/>
      <c r="P196" s="5"/>
      <c r="Q196" s="6">
        <f t="shared" si="67"/>
        <v>100</v>
      </c>
      <c r="R196" s="6">
        <f t="shared" si="68"/>
        <v>48.648648648648653</v>
      </c>
      <c r="S196" s="7"/>
    </row>
    <row r="197" spans="1:19" ht="17.25" customHeight="1" x14ac:dyDescent="0.2">
      <c r="A197" s="19" t="s">
        <v>36</v>
      </c>
      <c r="B197" s="4">
        <f t="shared" si="69"/>
        <v>51</v>
      </c>
      <c r="C197" s="5"/>
      <c r="D197" s="4">
        <f t="shared" si="70"/>
        <v>51</v>
      </c>
      <c r="E197" s="4">
        <f t="shared" si="71"/>
        <v>51</v>
      </c>
      <c r="F197" s="5"/>
      <c r="G197" s="5"/>
      <c r="H197" s="4">
        <f t="shared" si="72"/>
        <v>40</v>
      </c>
      <c r="I197" s="5">
        <v>12</v>
      </c>
      <c r="J197" s="5">
        <v>20</v>
      </c>
      <c r="K197" s="5">
        <v>8</v>
      </c>
      <c r="L197" s="5"/>
      <c r="M197" s="4">
        <f t="shared" si="73"/>
        <v>11</v>
      </c>
      <c r="N197" s="5">
        <v>6</v>
      </c>
      <c r="O197" s="5">
        <v>1</v>
      </c>
      <c r="P197" s="5">
        <v>4</v>
      </c>
      <c r="Q197" s="6">
        <f t="shared" si="67"/>
        <v>78.431372549019613</v>
      </c>
      <c r="R197" s="6">
        <f t="shared" si="68"/>
        <v>62.745098039215684</v>
      </c>
      <c r="S197" s="7"/>
    </row>
    <row r="198" spans="1:19" ht="23.25" customHeight="1" x14ac:dyDescent="0.2">
      <c r="A198" s="19" t="s">
        <v>46</v>
      </c>
      <c r="B198" s="4">
        <f t="shared" si="69"/>
        <v>47</v>
      </c>
      <c r="C198" s="5"/>
      <c r="D198" s="4">
        <f t="shared" si="70"/>
        <v>47</v>
      </c>
      <c r="E198" s="4">
        <f t="shared" si="71"/>
        <v>47</v>
      </c>
      <c r="F198" s="5"/>
      <c r="G198" s="5"/>
      <c r="H198" s="4">
        <f t="shared" si="72"/>
        <v>47</v>
      </c>
      <c r="I198" s="5">
        <v>9</v>
      </c>
      <c r="J198" s="5">
        <v>7</v>
      </c>
      <c r="K198" s="5">
        <v>26</v>
      </c>
      <c r="L198" s="5">
        <v>5</v>
      </c>
      <c r="M198" s="4">
        <f t="shared" si="73"/>
        <v>0</v>
      </c>
      <c r="N198" s="5"/>
      <c r="O198" s="5"/>
      <c r="P198" s="5"/>
      <c r="Q198" s="6">
        <f t="shared" si="67"/>
        <v>100</v>
      </c>
      <c r="R198" s="6">
        <f t="shared" si="68"/>
        <v>34.042553191489361</v>
      </c>
      <c r="S198" s="7"/>
    </row>
    <row r="199" spans="1:19" ht="17.25" customHeight="1" x14ac:dyDescent="0.2">
      <c r="A199" s="19" t="s">
        <v>15</v>
      </c>
      <c r="B199" s="4">
        <f t="shared" si="69"/>
        <v>54</v>
      </c>
      <c r="C199" s="5"/>
      <c r="D199" s="4">
        <f t="shared" si="70"/>
        <v>54</v>
      </c>
      <c r="E199" s="4">
        <f t="shared" si="71"/>
        <v>54</v>
      </c>
      <c r="F199" s="5"/>
      <c r="G199" s="5"/>
      <c r="H199" s="4">
        <f t="shared" si="72"/>
        <v>48</v>
      </c>
      <c r="I199" s="5">
        <v>4</v>
      </c>
      <c r="J199" s="5">
        <v>11</v>
      </c>
      <c r="K199" s="5">
        <v>29</v>
      </c>
      <c r="L199" s="5">
        <v>4</v>
      </c>
      <c r="M199" s="4">
        <f t="shared" si="73"/>
        <v>6</v>
      </c>
      <c r="N199" s="5">
        <v>1</v>
      </c>
      <c r="O199" s="5"/>
      <c r="P199" s="5">
        <v>5</v>
      </c>
      <c r="Q199" s="6">
        <f t="shared" si="67"/>
        <v>88.888888888888886</v>
      </c>
      <c r="R199" s="6">
        <f t="shared" si="68"/>
        <v>27.777777777777779</v>
      </c>
      <c r="S199" s="7"/>
    </row>
    <row r="200" spans="1:19" ht="17.25" customHeight="1" x14ac:dyDescent="0.2">
      <c r="A200" s="19" t="s">
        <v>35</v>
      </c>
      <c r="B200" s="4">
        <f t="shared" si="69"/>
        <v>26</v>
      </c>
      <c r="C200" s="5"/>
      <c r="D200" s="4">
        <f t="shared" si="70"/>
        <v>26</v>
      </c>
      <c r="E200" s="4">
        <f t="shared" si="71"/>
        <v>26</v>
      </c>
      <c r="F200" s="5"/>
      <c r="G200" s="5"/>
      <c r="H200" s="4">
        <f t="shared" si="72"/>
        <v>26</v>
      </c>
      <c r="I200" s="5">
        <v>12</v>
      </c>
      <c r="J200" s="5">
        <v>11</v>
      </c>
      <c r="K200" s="5">
        <v>2</v>
      </c>
      <c r="L200" s="5">
        <v>1</v>
      </c>
      <c r="M200" s="4">
        <f t="shared" si="73"/>
        <v>0</v>
      </c>
      <c r="N200" s="5"/>
      <c r="O200" s="5"/>
      <c r="P200" s="5"/>
      <c r="Q200" s="6">
        <f t="shared" si="67"/>
        <v>100</v>
      </c>
      <c r="R200" s="6">
        <f t="shared" si="68"/>
        <v>88.461538461538453</v>
      </c>
      <c r="S200" s="7"/>
    </row>
    <row r="201" spans="1:19" ht="17.25" customHeight="1" x14ac:dyDescent="0.2">
      <c r="A201" s="19" t="s">
        <v>16</v>
      </c>
      <c r="B201" s="4">
        <f t="shared" si="69"/>
        <v>40</v>
      </c>
      <c r="C201" s="5"/>
      <c r="D201" s="4">
        <f t="shared" si="70"/>
        <v>40</v>
      </c>
      <c r="E201" s="4">
        <f t="shared" si="71"/>
        <v>40</v>
      </c>
      <c r="F201" s="5"/>
      <c r="G201" s="5"/>
      <c r="H201" s="4">
        <f t="shared" si="72"/>
        <v>40</v>
      </c>
      <c r="I201" s="5">
        <v>5</v>
      </c>
      <c r="J201" s="5">
        <v>15</v>
      </c>
      <c r="K201" s="5">
        <v>14</v>
      </c>
      <c r="L201" s="5">
        <v>6</v>
      </c>
      <c r="M201" s="4">
        <f t="shared" si="73"/>
        <v>0</v>
      </c>
      <c r="N201" s="5"/>
      <c r="O201" s="5"/>
      <c r="P201" s="5"/>
      <c r="Q201" s="6">
        <f t="shared" si="67"/>
        <v>100</v>
      </c>
      <c r="R201" s="6">
        <f t="shared" si="68"/>
        <v>50</v>
      </c>
      <c r="S201" s="7"/>
    </row>
    <row r="202" spans="1:19" ht="25.5" x14ac:dyDescent="0.2">
      <c r="A202" s="19" t="s">
        <v>44</v>
      </c>
      <c r="B202" s="4">
        <f t="shared" si="69"/>
        <v>50</v>
      </c>
      <c r="C202" s="5"/>
      <c r="D202" s="4">
        <f t="shared" si="70"/>
        <v>50</v>
      </c>
      <c r="E202" s="4">
        <f t="shared" si="71"/>
        <v>50</v>
      </c>
      <c r="F202" s="5"/>
      <c r="G202" s="5">
        <v>1</v>
      </c>
      <c r="H202" s="4">
        <f t="shared" si="72"/>
        <v>49</v>
      </c>
      <c r="I202" s="5">
        <v>8</v>
      </c>
      <c r="J202" s="5">
        <v>13</v>
      </c>
      <c r="K202" s="5">
        <v>26</v>
      </c>
      <c r="L202" s="5">
        <v>2</v>
      </c>
      <c r="M202" s="4">
        <f t="shared" si="73"/>
        <v>0</v>
      </c>
      <c r="N202" s="5"/>
      <c r="O202" s="5"/>
      <c r="P202" s="5"/>
      <c r="Q202" s="6">
        <f>(H202/D202)*100</f>
        <v>98</v>
      </c>
      <c r="R202" s="6">
        <f>((J202+I202)/D202)*100</f>
        <v>42</v>
      </c>
      <c r="S202" s="7"/>
    </row>
    <row r="203" spans="1:19" ht="24" customHeight="1" x14ac:dyDescent="0.2">
      <c r="A203" s="19" t="s">
        <v>148</v>
      </c>
      <c r="B203" s="4">
        <f t="shared" si="69"/>
        <v>38</v>
      </c>
      <c r="C203" s="5"/>
      <c r="D203" s="4">
        <f t="shared" si="70"/>
        <v>38</v>
      </c>
      <c r="E203" s="4">
        <f t="shared" si="71"/>
        <v>38</v>
      </c>
      <c r="F203" s="5"/>
      <c r="G203" s="5"/>
      <c r="H203" s="4">
        <f t="shared" si="72"/>
        <v>38</v>
      </c>
      <c r="I203" s="5">
        <v>8</v>
      </c>
      <c r="J203" s="5">
        <v>6</v>
      </c>
      <c r="K203" s="5">
        <v>2</v>
      </c>
      <c r="L203" s="5">
        <v>22</v>
      </c>
      <c r="M203" s="4">
        <f t="shared" si="73"/>
        <v>0</v>
      </c>
      <c r="N203" s="5"/>
      <c r="O203" s="5"/>
      <c r="P203" s="5"/>
      <c r="Q203" s="6">
        <f t="shared" ref="Q203:Q210" si="74">(H203/D203)*100</f>
        <v>100</v>
      </c>
      <c r="R203" s="6">
        <f t="shared" ref="R203:R214" si="75">((J203+I203)/D203)*100</f>
        <v>36.84210526315789</v>
      </c>
      <c r="S203" s="7"/>
    </row>
    <row r="204" spans="1:19" ht="18.75" customHeight="1" x14ac:dyDescent="0.2">
      <c r="A204" s="19" t="s">
        <v>149</v>
      </c>
      <c r="B204" s="4">
        <f t="shared" si="69"/>
        <v>225</v>
      </c>
      <c r="C204" s="5"/>
      <c r="D204" s="4">
        <f t="shared" ref="D204" si="76">E204+F204</f>
        <v>225</v>
      </c>
      <c r="E204" s="4">
        <f t="shared" ref="E204" si="77">G204+H204+M204</f>
        <v>215</v>
      </c>
      <c r="F204" s="5">
        <v>10</v>
      </c>
      <c r="G204" s="5"/>
      <c r="H204" s="4">
        <f t="shared" si="72"/>
        <v>215</v>
      </c>
      <c r="I204" s="5">
        <v>4</v>
      </c>
      <c r="J204" s="5">
        <v>92</v>
      </c>
      <c r="K204" s="5">
        <v>119</v>
      </c>
      <c r="L204" s="5"/>
      <c r="M204" s="4">
        <f t="shared" si="73"/>
        <v>0</v>
      </c>
      <c r="N204" s="5"/>
      <c r="O204" s="5"/>
      <c r="P204" s="5"/>
      <c r="Q204" s="6">
        <f t="shared" ref="Q204" si="78">(H204/D204)*100</f>
        <v>95.555555555555557</v>
      </c>
      <c r="R204" s="6">
        <f t="shared" ref="R204" si="79">((J204+I204)/D204)*100</f>
        <v>42.666666666666671</v>
      </c>
      <c r="S204" s="7"/>
    </row>
    <row r="205" spans="1:19" ht="25.5" x14ac:dyDescent="0.2">
      <c r="A205" s="19" t="s">
        <v>45</v>
      </c>
      <c r="B205" s="4">
        <f t="shared" si="69"/>
        <v>47</v>
      </c>
      <c r="C205" s="5">
        <v>1</v>
      </c>
      <c r="D205" s="4">
        <f t="shared" si="70"/>
        <v>46</v>
      </c>
      <c r="E205" s="4">
        <f>G205+H205+M205</f>
        <v>46</v>
      </c>
      <c r="F205" s="5"/>
      <c r="G205" s="5"/>
      <c r="H205" s="4">
        <f t="shared" si="72"/>
        <v>46</v>
      </c>
      <c r="I205" s="5">
        <v>13</v>
      </c>
      <c r="J205" s="5">
        <v>11</v>
      </c>
      <c r="K205" s="5">
        <v>13</v>
      </c>
      <c r="L205" s="5">
        <v>9</v>
      </c>
      <c r="M205" s="4">
        <f>SUM(N205:P205)</f>
        <v>0</v>
      </c>
      <c r="N205" s="5"/>
      <c r="O205" s="5"/>
      <c r="P205" s="5"/>
      <c r="Q205" s="6">
        <f t="shared" si="74"/>
        <v>100</v>
      </c>
      <c r="R205" s="6">
        <f t="shared" si="75"/>
        <v>52.173913043478258</v>
      </c>
      <c r="S205" s="7"/>
    </row>
    <row r="206" spans="1:19" ht="18" customHeight="1" x14ac:dyDescent="0.2">
      <c r="A206" s="19" t="s">
        <v>19</v>
      </c>
      <c r="B206" s="4">
        <f t="shared" si="69"/>
        <v>76</v>
      </c>
      <c r="C206" s="5">
        <v>1</v>
      </c>
      <c r="D206" s="4">
        <f t="shared" si="70"/>
        <v>75</v>
      </c>
      <c r="E206" s="4">
        <f t="shared" ref="E206:E213" si="80">G206+H206+M206</f>
        <v>75</v>
      </c>
      <c r="F206" s="5"/>
      <c r="G206" s="5"/>
      <c r="H206" s="4">
        <f t="shared" si="72"/>
        <v>73</v>
      </c>
      <c r="I206" s="5">
        <v>21</v>
      </c>
      <c r="J206" s="5">
        <v>20</v>
      </c>
      <c r="K206" s="5">
        <v>15</v>
      </c>
      <c r="L206" s="5">
        <v>17</v>
      </c>
      <c r="M206" s="4">
        <f t="shared" ref="M206:M213" si="81">SUM(N206:P206)</f>
        <v>2</v>
      </c>
      <c r="N206" s="5"/>
      <c r="O206" s="5"/>
      <c r="P206" s="5">
        <v>2</v>
      </c>
      <c r="Q206" s="6">
        <f t="shared" si="74"/>
        <v>97.333333333333343</v>
      </c>
      <c r="R206" s="6">
        <f t="shared" si="75"/>
        <v>54.666666666666664</v>
      </c>
      <c r="S206" s="7"/>
    </row>
    <row r="207" spans="1:19" ht="27.75" customHeight="1" x14ac:dyDescent="0.2">
      <c r="A207" s="19" t="s">
        <v>20</v>
      </c>
      <c r="B207" s="4">
        <f t="shared" si="69"/>
        <v>18</v>
      </c>
      <c r="C207" s="5"/>
      <c r="D207" s="4">
        <f t="shared" si="70"/>
        <v>18</v>
      </c>
      <c r="E207" s="4">
        <f t="shared" si="80"/>
        <v>18</v>
      </c>
      <c r="F207" s="5"/>
      <c r="G207" s="5"/>
      <c r="H207" s="4">
        <f t="shared" si="72"/>
        <v>18</v>
      </c>
      <c r="I207" s="5">
        <v>2</v>
      </c>
      <c r="J207" s="5">
        <v>7</v>
      </c>
      <c r="K207" s="5">
        <v>9</v>
      </c>
      <c r="L207" s="5"/>
      <c r="M207" s="4">
        <f t="shared" si="81"/>
        <v>0</v>
      </c>
      <c r="N207" s="5"/>
      <c r="O207" s="5"/>
      <c r="P207" s="5"/>
      <c r="Q207" s="6">
        <f t="shared" si="74"/>
        <v>100</v>
      </c>
      <c r="R207" s="6">
        <f t="shared" si="75"/>
        <v>50</v>
      </c>
      <c r="S207" s="7"/>
    </row>
    <row r="208" spans="1:19" ht="25.5" x14ac:dyDescent="0.2">
      <c r="A208" s="19" t="s">
        <v>43</v>
      </c>
      <c r="B208" s="4">
        <f t="shared" si="69"/>
        <v>8</v>
      </c>
      <c r="C208" s="5"/>
      <c r="D208" s="4">
        <f t="shared" si="70"/>
        <v>8</v>
      </c>
      <c r="E208" s="4">
        <f t="shared" si="80"/>
        <v>8</v>
      </c>
      <c r="F208" s="5"/>
      <c r="G208" s="5"/>
      <c r="H208" s="4">
        <f t="shared" si="72"/>
        <v>8</v>
      </c>
      <c r="I208" s="5">
        <v>1</v>
      </c>
      <c r="J208" s="5">
        <v>4</v>
      </c>
      <c r="K208" s="5">
        <v>3</v>
      </c>
      <c r="L208" s="5"/>
      <c r="M208" s="4">
        <f t="shared" si="81"/>
        <v>0</v>
      </c>
      <c r="N208" s="5"/>
      <c r="O208" s="5"/>
      <c r="P208" s="5"/>
      <c r="Q208" s="6">
        <f t="shared" si="74"/>
        <v>100</v>
      </c>
      <c r="R208" s="6">
        <f t="shared" si="75"/>
        <v>62.5</v>
      </c>
      <c r="S208" s="7"/>
    </row>
    <row r="209" spans="1:19" ht="17.25" customHeight="1" x14ac:dyDescent="0.2">
      <c r="A209" s="19" t="s">
        <v>21</v>
      </c>
      <c r="B209" s="4">
        <f t="shared" si="69"/>
        <v>35</v>
      </c>
      <c r="C209" s="5"/>
      <c r="D209" s="4">
        <f t="shared" si="70"/>
        <v>35</v>
      </c>
      <c r="E209" s="4">
        <f t="shared" si="80"/>
        <v>35</v>
      </c>
      <c r="F209" s="5"/>
      <c r="G209" s="5">
        <v>3</v>
      </c>
      <c r="H209" s="4">
        <f t="shared" si="72"/>
        <v>32</v>
      </c>
      <c r="I209" s="5">
        <v>7</v>
      </c>
      <c r="J209" s="5">
        <v>18</v>
      </c>
      <c r="K209" s="5">
        <v>7</v>
      </c>
      <c r="L209" s="5"/>
      <c r="M209" s="4">
        <f t="shared" si="81"/>
        <v>0</v>
      </c>
      <c r="N209" s="5"/>
      <c r="O209" s="5"/>
      <c r="P209" s="5"/>
      <c r="Q209" s="6">
        <f t="shared" si="74"/>
        <v>91.428571428571431</v>
      </c>
      <c r="R209" s="6">
        <f t="shared" si="75"/>
        <v>71.428571428571431</v>
      </c>
      <c r="S209" s="7"/>
    </row>
    <row r="210" spans="1:19" ht="17.25" customHeight="1" x14ac:dyDescent="0.2">
      <c r="A210" s="19" t="s">
        <v>22</v>
      </c>
      <c r="B210" s="4">
        <f t="shared" si="69"/>
        <v>39</v>
      </c>
      <c r="C210" s="5"/>
      <c r="D210" s="4">
        <f t="shared" si="70"/>
        <v>39</v>
      </c>
      <c r="E210" s="4">
        <f t="shared" si="80"/>
        <v>39</v>
      </c>
      <c r="F210" s="5"/>
      <c r="G210" s="5"/>
      <c r="H210" s="4">
        <f t="shared" si="72"/>
        <v>39</v>
      </c>
      <c r="I210" s="5">
        <v>22</v>
      </c>
      <c r="J210" s="5">
        <v>14</v>
      </c>
      <c r="K210" s="5">
        <v>3</v>
      </c>
      <c r="L210" s="5"/>
      <c r="M210" s="4">
        <f t="shared" si="81"/>
        <v>0</v>
      </c>
      <c r="N210" s="5"/>
      <c r="O210" s="5"/>
      <c r="P210" s="5"/>
      <c r="Q210" s="6">
        <f t="shared" si="74"/>
        <v>100</v>
      </c>
      <c r="R210" s="6">
        <f t="shared" si="75"/>
        <v>92.307692307692307</v>
      </c>
      <c r="S210" s="7"/>
    </row>
    <row r="211" spans="1:19" ht="17.25" customHeight="1" x14ac:dyDescent="0.2">
      <c r="A211" s="19" t="s">
        <v>23</v>
      </c>
      <c r="B211" s="4">
        <f t="shared" si="69"/>
        <v>25</v>
      </c>
      <c r="C211" s="5"/>
      <c r="D211" s="4">
        <f t="shared" si="70"/>
        <v>25</v>
      </c>
      <c r="E211" s="4">
        <f t="shared" si="80"/>
        <v>21</v>
      </c>
      <c r="F211" s="5">
        <v>4</v>
      </c>
      <c r="G211" s="5"/>
      <c r="H211" s="4">
        <f t="shared" si="72"/>
        <v>21</v>
      </c>
      <c r="I211" s="5">
        <v>4</v>
      </c>
      <c r="J211" s="5">
        <v>10</v>
      </c>
      <c r="K211" s="5">
        <v>6</v>
      </c>
      <c r="L211" s="5">
        <v>1</v>
      </c>
      <c r="M211" s="4">
        <f t="shared" si="81"/>
        <v>0</v>
      </c>
      <c r="N211" s="5"/>
      <c r="O211" s="5"/>
      <c r="P211" s="5"/>
      <c r="Q211" s="6">
        <f>(H211/D211)*100</f>
        <v>84</v>
      </c>
      <c r="R211" s="6">
        <f t="shared" si="75"/>
        <v>56.000000000000007</v>
      </c>
      <c r="S211" s="7"/>
    </row>
    <row r="212" spans="1:19" ht="17.25" customHeight="1" x14ac:dyDescent="0.2">
      <c r="A212" s="19" t="s">
        <v>40</v>
      </c>
      <c r="B212" s="4">
        <f t="shared" si="69"/>
        <v>77</v>
      </c>
      <c r="C212" s="5"/>
      <c r="D212" s="4">
        <f t="shared" si="70"/>
        <v>77</v>
      </c>
      <c r="E212" s="4">
        <f t="shared" si="80"/>
        <v>77</v>
      </c>
      <c r="F212" s="5"/>
      <c r="G212" s="5"/>
      <c r="H212" s="4">
        <f t="shared" si="72"/>
        <v>60</v>
      </c>
      <c r="I212" s="5">
        <v>19</v>
      </c>
      <c r="J212" s="5">
        <v>14</v>
      </c>
      <c r="K212" s="5">
        <v>26</v>
      </c>
      <c r="L212" s="5">
        <v>1</v>
      </c>
      <c r="M212" s="4">
        <f t="shared" si="81"/>
        <v>17</v>
      </c>
      <c r="N212" s="5">
        <v>4</v>
      </c>
      <c r="O212" s="5">
        <v>11</v>
      </c>
      <c r="P212" s="5">
        <v>2</v>
      </c>
      <c r="Q212" s="6">
        <f t="shared" ref="Q212:Q214" si="82">(H212/D212)*100</f>
        <v>77.922077922077932</v>
      </c>
      <c r="R212" s="6">
        <f t="shared" si="75"/>
        <v>42.857142857142854</v>
      </c>
      <c r="S212" s="7"/>
    </row>
    <row r="213" spans="1:19" ht="17.25" customHeight="1" x14ac:dyDescent="0.2">
      <c r="A213" s="19" t="s">
        <v>96</v>
      </c>
      <c r="B213" s="4">
        <f t="shared" si="69"/>
        <v>9</v>
      </c>
      <c r="C213" s="5"/>
      <c r="D213" s="4">
        <f t="shared" si="70"/>
        <v>9</v>
      </c>
      <c r="E213" s="4">
        <f t="shared" si="80"/>
        <v>9</v>
      </c>
      <c r="F213" s="5"/>
      <c r="G213" s="5"/>
      <c r="H213" s="4">
        <f t="shared" si="72"/>
        <v>9</v>
      </c>
      <c r="I213" s="5">
        <v>4</v>
      </c>
      <c r="J213" s="5">
        <v>4</v>
      </c>
      <c r="K213" s="5">
        <v>1</v>
      </c>
      <c r="L213" s="5"/>
      <c r="M213" s="4">
        <f t="shared" si="81"/>
        <v>0</v>
      </c>
      <c r="N213" s="5"/>
      <c r="O213" s="5"/>
      <c r="P213" s="5"/>
      <c r="Q213" s="6">
        <f t="shared" si="82"/>
        <v>100</v>
      </c>
      <c r="R213" s="6">
        <f t="shared" si="75"/>
        <v>88.888888888888886</v>
      </c>
      <c r="S213" s="7"/>
    </row>
    <row r="214" spans="1:19" ht="17.25" customHeight="1" x14ac:dyDescent="0.2">
      <c r="A214" s="10" t="s">
        <v>24</v>
      </c>
      <c r="B214" s="11">
        <f t="shared" si="69"/>
        <v>955</v>
      </c>
      <c r="C214" s="12">
        <f>SUM(C195:C212)</f>
        <v>2</v>
      </c>
      <c r="D214" s="12">
        <f>E214+F214</f>
        <v>953</v>
      </c>
      <c r="E214" s="12">
        <f>G214+H214+M214</f>
        <v>939</v>
      </c>
      <c r="F214" s="12">
        <f>SUM(F195:F213)</f>
        <v>14</v>
      </c>
      <c r="G214" s="12">
        <f>SUM(G195:G213)</f>
        <v>4</v>
      </c>
      <c r="H214" s="12">
        <f>I214+J214+K214+L214</f>
        <v>899</v>
      </c>
      <c r="I214" s="12">
        <f>SUM(I195:I213)</f>
        <v>174</v>
      </c>
      <c r="J214" s="12">
        <f>SUM(J195:J213)</f>
        <v>305</v>
      </c>
      <c r="K214" s="12">
        <f>SUM(K195:K213)</f>
        <v>344</v>
      </c>
      <c r="L214" s="12">
        <f>SUM(L195:L213)</f>
        <v>76</v>
      </c>
      <c r="M214" s="12">
        <f>N214+O214+P214</f>
        <v>36</v>
      </c>
      <c r="N214" s="12">
        <f>SUM(N195:N213)</f>
        <v>11</v>
      </c>
      <c r="O214" s="12">
        <f>SUM(O195:O213)</f>
        <v>12</v>
      </c>
      <c r="P214" s="12">
        <f>SUM(P195:P213)</f>
        <v>13</v>
      </c>
      <c r="Q214" s="13">
        <f t="shared" si="82"/>
        <v>94.333683105981109</v>
      </c>
      <c r="R214" s="13">
        <f t="shared" si="75"/>
        <v>50.262329485834215</v>
      </c>
      <c r="S214" s="7"/>
    </row>
    <row r="215" spans="1:19" x14ac:dyDescent="0.2">
      <c r="A215" s="10" t="s">
        <v>25</v>
      </c>
      <c r="B215" s="14"/>
      <c r="C215" s="14"/>
      <c r="D215" s="16">
        <f>(D214/B214)*100</f>
        <v>99.790575916230367</v>
      </c>
      <c r="E215" s="16">
        <f>(E214/D214)*100</f>
        <v>98.530954879328434</v>
      </c>
      <c r="F215" s="16">
        <f>(F214/D214)*100</f>
        <v>1.4690451206715633</v>
      </c>
      <c r="G215" s="16">
        <f>(G214/D214)*100</f>
        <v>0.41972717733473242</v>
      </c>
      <c r="H215" s="16">
        <f>(H214/D214)*100</f>
        <v>94.333683105981109</v>
      </c>
      <c r="I215" s="16">
        <f>(I214/D214)*100</f>
        <v>18.258132214060861</v>
      </c>
      <c r="J215" s="16">
        <f>(J214/D214)*100</f>
        <v>32.00419727177335</v>
      </c>
      <c r="K215" s="16">
        <f>(K214/D214)*100</f>
        <v>36.096537250786987</v>
      </c>
      <c r="L215" s="16">
        <f>(L214/D214)*100</f>
        <v>7.9748163693599157</v>
      </c>
      <c r="M215" s="16">
        <f>(M214/D214)*100</f>
        <v>3.777544596012592</v>
      </c>
      <c r="N215" s="16">
        <f>(N214/D214)*100</f>
        <v>1.1542497376705141</v>
      </c>
      <c r="O215" s="16">
        <f>(O214/D214)*100</f>
        <v>1.2591815320041972</v>
      </c>
      <c r="P215" s="16">
        <f>(P214/D214)*100</f>
        <v>1.3641133263378804</v>
      </c>
      <c r="Q215" s="29"/>
      <c r="R215" s="29"/>
      <c r="S215" s="7"/>
    </row>
    <row r="216" spans="1:19" x14ac:dyDescent="0.2">
      <c r="A216" s="18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x14ac:dyDescent="0.2">
      <c r="A217" s="131" t="s">
        <v>114</v>
      </c>
      <c r="B217" s="131"/>
      <c r="C217" s="131"/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31"/>
    </row>
    <row r="218" spans="1:19" x14ac:dyDescent="0.2">
      <c r="A218" s="113"/>
      <c r="B218" s="113"/>
      <c r="C218" s="113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113"/>
    </row>
    <row r="219" spans="1:19" x14ac:dyDescent="0.2">
      <c r="A219" s="113"/>
      <c r="B219" s="113"/>
      <c r="C219" s="113"/>
      <c r="D219" s="113"/>
      <c r="E219" s="113"/>
      <c r="F219" s="113"/>
      <c r="G219" s="113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  <c r="R219" s="113"/>
      <c r="S219" s="113"/>
    </row>
    <row r="220" spans="1:19" x14ac:dyDescent="0.2">
      <c r="A220" s="113"/>
      <c r="B220" s="113"/>
      <c r="C220" s="113"/>
      <c r="D220" s="113"/>
      <c r="E220" s="113"/>
      <c r="F220" s="113"/>
      <c r="G220" s="113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</row>
    <row r="221" spans="1:19" x14ac:dyDescent="0.2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</row>
    <row r="223" spans="1:19" ht="14.25" x14ac:dyDescent="0.2">
      <c r="A223" s="118" t="s">
        <v>41</v>
      </c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</row>
    <row r="224" spans="1:19" ht="15" customHeight="1" x14ac:dyDescent="0.2">
      <c r="A224" s="119" t="s">
        <v>113</v>
      </c>
      <c r="B224" s="119"/>
      <c r="C224" s="119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</row>
    <row r="225" spans="1:19" ht="15" x14ac:dyDescent="0.25">
      <c r="A225" s="88"/>
      <c r="B225" s="93"/>
      <c r="C225" s="93"/>
      <c r="D225" s="93"/>
      <c r="E225" s="90"/>
      <c r="F225" s="94"/>
      <c r="G225" s="94" t="s">
        <v>39</v>
      </c>
      <c r="H225" s="94"/>
      <c r="I225" s="94"/>
      <c r="J225" s="94"/>
      <c r="K225" s="94"/>
      <c r="L225" s="94"/>
      <c r="M225" s="94"/>
      <c r="N225" s="94" t="s">
        <v>93</v>
      </c>
      <c r="O225" s="93"/>
      <c r="P225" s="93"/>
      <c r="Q225" s="93"/>
      <c r="R225" s="93"/>
      <c r="S225" s="93"/>
    </row>
    <row r="226" spans="1:19" ht="14.25" x14ac:dyDescent="0.2">
      <c r="A226" s="71"/>
      <c r="B226" s="71"/>
      <c r="C226" s="71"/>
      <c r="D226" s="71"/>
      <c r="E226" s="71"/>
      <c r="F226" s="71"/>
      <c r="G226" s="100" t="s">
        <v>31</v>
      </c>
      <c r="H226" s="71"/>
      <c r="I226" s="71"/>
      <c r="J226" s="71"/>
      <c r="K226" s="71"/>
      <c r="L226" s="71"/>
      <c r="M226" s="71"/>
      <c r="N226" s="71"/>
      <c r="O226" s="127" t="s">
        <v>89</v>
      </c>
      <c r="P226" s="127"/>
      <c r="Q226" s="127"/>
      <c r="R226" s="71"/>
      <c r="S226" s="71"/>
    </row>
    <row r="227" spans="1:19" ht="12.75" customHeight="1" x14ac:dyDescent="0.2">
      <c r="A227" s="120" t="s">
        <v>1</v>
      </c>
      <c r="B227" s="121" t="s">
        <v>85</v>
      </c>
      <c r="C227" s="121" t="s">
        <v>2</v>
      </c>
      <c r="D227" s="121" t="s">
        <v>86</v>
      </c>
      <c r="E227" s="121" t="s">
        <v>87</v>
      </c>
      <c r="F227" s="121" t="s">
        <v>3</v>
      </c>
      <c r="G227" s="121" t="s">
        <v>77</v>
      </c>
      <c r="H227" s="120" t="s">
        <v>4</v>
      </c>
      <c r="I227" s="120"/>
      <c r="J227" s="120"/>
      <c r="K227" s="120"/>
      <c r="L227" s="120"/>
      <c r="M227" s="123" t="s">
        <v>5</v>
      </c>
      <c r="N227" s="124"/>
      <c r="O227" s="124"/>
      <c r="P227" s="125"/>
      <c r="Q227" s="120" t="s">
        <v>6</v>
      </c>
      <c r="R227" s="120" t="s">
        <v>7</v>
      </c>
      <c r="S227" s="129" t="s">
        <v>8</v>
      </c>
    </row>
    <row r="228" spans="1:19" ht="91.5" customHeight="1" x14ac:dyDescent="0.2">
      <c r="A228" s="120"/>
      <c r="B228" s="122"/>
      <c r="C228" s="121"/>
      <c r="D228" s="121"/>
      <c r="E228" s="121"/>
      <c r="F228" s="121"/>
      <c r="G228" s="121"/>
      <c r="H228" s="65" t="s">
        <v>88</v>
      </c>
      <c r="I228" s="65" t="s">
        <v>81</v>
      </c>
      <c r="J228" s="65" t="s">
        <v>9</v>
      </c>
      <c r="K228" s="65" t="s">
        <v>83</v>
      </c>
      <c r="L228" s="65" t="s">
        <v>82</v>
      </c>
      <c r="M228" s="65" t="s">
        <v>84</v>
      </c>
      <c r="N228" s="65" t="s">
        <v>10</v>
      </c>
      <c r="O228" s="65" t="s">
        <v>11</v>
      </c>
      <c r="P228" s="65" t="s">
        <v>12</v>
      </c>
      <c r="Q228" s="120"/>
      <c r="R228" s="132"/>
      <c r="S228" s="130"/>
    </row>
    <row r="229" spans="1:19" x14ac:dyDescent="0.2">
      <c r="A229" s="63">
        <v>1</v>
      </c>
      <c r="B229" s="3">
        <v>2</v>
      </c>
      <c r="C229" s="63">
        <v>3</v>
      </c>
      <c r="D229" s="63">
        <v>4</v>
      </c>
      <c r="E229" s="63">
        <v>5</v>
      </c>
      <c r="F229" s="63">
        <v>6</v>
      </c>
      <c r="G229" s="63">
        <v>7</v>
      </c>
      <c r="H229" s="63">
        <v>8</v>
      </c>
      <c r="I229" s="63">
        <v>9</v>
      </c>
      <c r="J229" s="63">
        <v>10</v>
      </c>
      <c r="K229" s="63">
        <v>11</v>
      </c>
      <c r="L229" s="63">
        <v>12</v>
      </c>
      <c r="M229" s="63">
        <v>13</v>
      </c>
      <c r="N229" s="63">
        <v>14</v>
      </c>
      <c r="O229" s="63">
        <v>15</v>
      </c>
      <c r="P229" s="63">
        <v>16</v>
      </c>
      <c r="Q229" s="63">
        <v>17</v>
      </c>
      <c r="R229" s="3">
        <v>18</v>
      </c>
      <c r="S229" s="64">
        <v>19</v>
      </c>
    </row>
    <row r="230" spans="1:19" ht="17.25" customHeight="1" x14ac:dyDescent="0.2">
      <c r="A230" s="19" t="s">
        <v>26</v>
      </c>
      <c r="B230" s="4">
        <f t="shared" ref="B230:B232" si="83">C230+D230</f>
        <v>1717</v>
      </c>
      <c r="C230" s="33">
        <v>1</v>
      </c>
      <c r="D230" s="34">
        <f>E230+F230</f>
        <v>1716</v>
      </c>
      <c r="E230" s="34">
        <f>G230+H230+M230</f>
        <v>1713</v>
      </c>
      <c r="F230" s="33">
        <v>3</v>
      </c>
      <c r="G230" s="33">
        <v>10</v>
      </c>
      <c r="H230" s="34">
        <f>I230+J230+K230+L230</f>
        <v>1596</v>
      </c>
      <c r="I230" s="33">
        <v>93</v>
      </c>
      <c r="J230" s="33">
        <v>660</v>
      </c>
      <c r="K230" s="33">
        <v>710</v>
      </c>
      <c r="L230" s="33">
        <v>133</v>
      </c>
      <c r="M230" s="34">
        <f>N230+O230+P230</f>
        <v>107</v>
      </c>
      <c r="N230" s="33">
        <v>39</v>
      </c>
      <c r="O230" s="33">
        <v>29</v>
      </c>
      <c r="P230" s="33">
        <v>39</v>
      </c>
      <c r="Q230" s="6">
        <f t="shared" ref="Q230:Q236" si="84">(H230/D230)*100</f>
        <v>93.006993006993014</v>
      </c>
      <c r="R230" s="6">
        <f t="shared" ref="R230:R236" si="85">((J230+I230)/D230)*100</f>
        <v>43.88111888111888</v>
      </c>
      <c r="S230" s="7"/>
    </row>
    <row r="231" spans="1:19" ht="17.25" customHeight="1" x14ac:dyDescent="0.2">
      <c r="A231" s="20" t="s">
        <v>27</v>
      </c>
      <c r="B231" s="4">
        <f t="shared" si="83"/>
        <v>1659</v>
      </c>
      <c r="C231" s="33">
        <v>5</v>
      </c>
      <c r="D231" s="34">
        <f>E231+F231</f>
        <v>1654</v>
      </c>
      <c r="E231" s="34">
        <f>G231+H231+M231</f>
        <v>1642</v>
      </c>
      <c r="F231" s="33">
        <v>12</v>
      </c>
      <c r="G231" s="33">
        <v>2</v>
      </c>
      <c r="H231" s="34">
        <f>I231+J231+K231+L231</f>
        <v>1396</v>
      </c>
      <c r="I231" s="33">
        <v>120</v>
      </c>
      <c r="J231" s="33">
        <v>331</v>
      </c>
      <c r="K231" s="33">
        <v>742</v>
      </c>
      <c r="L231" s="33">
        <v>203</v>
      </c>
      <c r="M231" s="34">
        <f>N231+O231+P231</f>
        <v>244</v>
      </c>
      <c r="N231" s="33">
        <v>127</v>
      </c>
      <c r="O231" s="33">
        <v>72</v>
      </c>
      <c r="P231" s="33">
        <v>45</v>
      </c>
      <c r="Q231" s="6">
        <f t="shared" si="84"/>
        <v>84.401451027811376</v>
      </c>
      <c r="R231" s="6">
        <f t="shared" si="85"/>
        <v>27.267230955259976</v>
      </c>
      <c r="S231" s="8"/>
    </row>
    <row r="232" spans="1:19" ht="17.25" customHeight="1" x14ac:dyDescent="0.2">
      <c r="A232" s="20" t="s">
        <v>28</v>
      </c>
      <c r="B232" s="4">
        <f t="shared" si="83"/>
        <v>1820</v>
      </c>
      <c r="C232" s="33">
        <v>6</v>
      </c>
      <c r="D232" s="4">
        <f>E232+F232</f>
        <v>1814</v>
      </c>
      <c r="E232" s="4">
        <f>G232+H232+M232</f>
        <v>1779</v>
      </c>
      <c r="F232" s="33">
        <v>35</v>
      </c>
      <c r="G232" s="33">
        <v>7</v>
      </c>
      <c r="H232" s="34">
        <f>I232+J232+K232+L232</f>
        <v>1538</v>
      </c>
      <c r="I232" s="33">
        <v>142</v>
      </c>
      <c r="J232" s="33">
        <v>357</v>
      </c>
      <c r="K232" s="33">
        <v>902</v>
      </c>
      <c r="L232" s="33">
        <v>137</v>
      </c>
      <c r="M232" s="4">
        <f t="shared" ref="M232" si="86">N232+O232+P232</f>
        <v>234</v>
      </c>
      <c r="N232" s="33">
        <v>137</v>
      </c>
      <c r="O232" s="33">
        <v>58</v>
      </c>
      <c r="P232" s="33">
        <v>39</v>
      </c>
      <c r="Q232" s="6">
        <f t="shared" si="84"/>
        <v>84.785005512679163</v>
      </c>
      <c r="R232" s="6">
        <f t="shared" si="85"/>
        <v>27.50826901874311</v>
      </c>
      <c r="S232" s="7"/>
    </row>
    <row r="233" spans="1:19" ht="17.25" customHeight="1" x14ac:dyDescent="0.2">
      <c r="A233" s="20" t="s">
        <v>29</v>
      </c>
      <c r="B233" s="4">
        <f t="shared" ref="B233:B236" si="87">C233+D233</f>
        <v>1537</v>
      </c>
      <c r="C233" s="5">
        <v>10</v>
      </c>
      <c r="D233" s="4">
        <f t="shared" ref="D233:D235" si="88">E233+F233</f>
        <v>1527</v>
      </c>
      <c r="E233" s="4">
        <f t="shared" ref="E233:E235" si="89">G233+H233+M233</f>
        <v>1523</v>
      </c>
      <c r="F233" s="5">
        <v>4</v>
      </c>
      <c r="G233" s="5"/>
      <c r="H233" s="4">
        <f t="shared" ref="H233:H235" si="90">SUM(I233:L233)</f>
        <v>1449</v>
      </c>
      <c r="I233" s="5">
        <v>158</v>
      </c>
      <c r="J233" s="5">
        <v>468</v>
      </c>
      <c r="K233" s="5">
        <v>728</v>
      </c>
      <c r="L233" s="5">
        <v>95</v>
      </c>
      <c r="M233" s="4">
        <f t="shared" ref="M233:M236" si="91">SUM(N233:P233)</f>
        <v>74</v>
      </c>
      <c r="N233" s="5">
        <v>49</v>
      </c>
      <c r="O233" s="5">
        <v>9</v>
      </c>
      <c r="P233" s="5">
        <v>16</v>
      </c>
      <c r="Q233" s="6">
        <f t="shared" si="84"/>
        <v>94.89194499017681</v>
      </c>
      <c r="R233" s="6">
        <f t="shared" si="85"/>
        <v>40.995415848068106</v>
      </c>
      <c r="S233" s="7"/>
    </row>
    <row r="234" spans="1:19" ht="17.25" customHeight="1" x14ac:dyDescent="0.2">
      <c r="A234" s="20" t="s">
        <v>80</v>
      </c>
      <c r="B234" s="4">
        <f t="shared" ref="B234" si="92">C234+D234</f>
        <v>466</v>
      </c>
      <c r="C234" s="5"/>
      <c r="D234" s="4">
        <f t="shared" si="88"/>
        <v>466</v>
      </c>
      <c r="E234" s="4">
        <f t="shared" si="89"/>
        <v>454</v>
      </c>
      <c r="F234" s="5">
        <v>12</v>
      </c>
      <c r="G234" s="5"/>
      <c r="H234" s="4">
        <f t="shared" si="90"/>
        <v>439</v>
      </c>
      <c r="I234" s="5">
        <v>32</v>
      </c>
      <c r="J234" s="5">
        <v>150</v>
      </c>
      <c r="K234" s="5">
        <v>239</v>
      </c>
      <c r="L234" s="5">
        <v>18</v>
      </c>
      <c r="M234" s="4">
        <f t="shared" ref="M234" si="93">SUM(N234:P234)</f>
        <v>15</v>
      </c>
      <c r="N234" s="5">
        <v>15</v>
      </c>
      <c r="O234" s="5"/>
      <c r="P234" s="5"/>
      <c r="Q234" s="6">
        <f t="shared" ref="Q234" si="94">(H234/D234)*100</f>
        <v>94.206008583690988</v>
      </c>
      <c r="R234" s="6">
        <f t="shared" ref="R234" si="95">((J234+I234)/D234)*100</f>
        <v>39.055793991416309</v>
      </c>
      <c r="S234" s="7"/>
    </row>
    <row r="235" spans="1:19" ht="17.25" customHeight="1" x14ac:dyDescent="0.2">
      <c r="A235" s="20" t="s">
        <v>48</v>
      </c>
      <c r="B235" s="4">
        <f t="shared" si="87"/>
        <v>955</v>
      </c>
      <c r="C235" s="5">
        <v>2</v>
      </c>
      <c r="D235" s="4">
        <f t="shared" si="88"/>
        <v>953</v>
      </c>
      <c r="E235" s="4">
        <f t="shared" si="89"/>
        <v>939</v>
      </c>
      <c r="F235" s="5">
        <v>14</v>
      </c>
      <c r="G235" s="5">
        <v>4</v>
      </c>
      <c r="H235" s="4">
        <f t="shared" si="90"/>
        <v>899</v>
      </c>
      <c r="I235" s="5">
        <v>174</v>
      </c>
      <c r="J235" s="5">
        <v>305</v>
      </c>
      <c r="K235" s="5">
        <v>344</v>
      </c>
      <c r="L235" s="5">
        <v>76</v>
      </c>
      <c r="M235" s="4">
        <f t="shared" si="91"/>
        <v>36</v>
      </c>
      <c r="N235" s="5">
        <v>11</v>
      </c>
      <c r="O235" s="5">
        <v>12</v>
      </c>
      <c r="P235" s="5">
        <v>13</v>
      </c>
      <c r="Q235" s="6">
        <f t="shared" si="84"/>
        <v>94.333683105981109</v>
      </c>
      <c r="R235" s="6">
        <f t="shared" si="85"/>
        <v>50.262329485834215</v>
      </c>
      <c r="S235" s="9"/>
    </row>
    <row r="236" spans="1:19" ht="17.25" customHeight="1" x14ac:dyDescent="0.2">
      <c r="A236" s="10" t="s">
        <v>24</v>
      </c>
      <c r="B236" s="11">
        <f t="shared" si="87"/>
        <v>8154</v>
      </c>
      <c r="C236" s="12">
        <f t="shared" ref="C236:P236" si="96">SUM(C230:C235)</f>
        <v>24</v>
      </c>
      <c r="D236" s="12">
        <f t="shared" si="96"/>
        <v>8130</v>
      </c>
      <c r="E236" s="12">
        <f t="shared" si="96"/>
        <v>8050</v>
      </c>
      <c r="F236" s="12">
        <f t="shared" si="96"/>
        <v>80</v>
      </c>
      <c r="G236" s="12">
        <f t="shared" si="96"/>
        <v>23</v>
      </c>
      <c r="H236" s="12">
        <f t="shared" si="96"/>
        <v>7317</v>
      </c>
      <c r="I236" s="12">
        <f t="shared" si="96"/>
        <v>719</v>
      </c>
      <c r="J236" s="12">
        <f t="shared" si="96"/>
        <v>2271</v>
      </c>
      <c r="K236" s="12">
        <f t="shared" si="96"/>
        <v>3665</v>
      </c>
      <c r="L236" s="12">
        <f t="shared" si="96"/>
        <v>662</v>
      </c>
      <c r="M236" s="11">
        <f t="shared" si="91"/>
        <v>710</v>
      </c>
      <c r="N236" s="12">
        <f t="shared" si="96"/>
        <v>378</v>
      </c>
      <c r="O236" s="12">
        <f t="shared" si="96"/>
        <v>180</v>
      </c>
      <c r="P236" s="12">
        <f t="shared" si="96"/>
        <v>152</v>
      </c>
      <c r="Q236" s="13">
        <f t="shared" si="84"/>
        <v>90</v>
      </c>
      <c r="R236" s="13">
        <f t="shared" si="85"/>
        <v>36.777367773677739</v>
      </c>
      <c r="S236" s="8"/>
    </row>
    <row r="237" spans="1:19" x14ac:dyDescent="0.2">
      <c r="A237" s="10" t="s">
        <v>25</v>
      </c>
      <c r="B237" s="14"/>
      <c r="C237" s="14"/>
      <c r="D237" s="16">
        <f>(D236/B236)*100</f>
        <v>99.705665930831486</v>
      </c>
      <c r="E237" s="16">
        <f>(E236/D236)*100</f>
        <v>99.015990159901605</v>
      </c>
      <c r="F237" s="16">
        <f>(F236/D236)*100</f>
        <v>0.98400984009840098</v>
      </c>
      <c r="G237" s="16">
        <f>(G236/D236)*100</f>
        <v>0.28290282902829028</v>
      </c>
      <c r="H237" s="16">
        <f>(H236/D236)*100</f>
        <v>90</v>
      </c>
      <c r="I237" s="16">
        <f>(I236/D236)*100</f>
        <v>8.8437884378843776</v>
      </c>
      <c r="J237" s="16">
        <f>(J236/D236)*100</f>
        <v>27.933579335793358</v>
      </c>
      <c r="K237" s="16">
        <f>(K236/D236)*100</f>
        <v>45.079950799507998</v>
      </c>
      <c r="L237" s="16">
        <f>(L236/K236)*100</f>
        <v>18.062755798090041</v>
      </c>
      <c r="M237" s="16">
        <f>(M236/D236)*100</f>
        <v>8.7330873308733086</v>
      </c>
      <c r="N237" s="16">
        <f>(N236/D236)*100</f>
        <v>4.6494464944649447</v>
      </c>
      <c r="O237" s="16">
        <f>(O236/D236)*100</f>
        <v>2.214022140221402</v>
      </c>
      <c r="P237" s="16">
        <f>(P236/D236)*100</f>
        <v>1.8696186961869619</v>
      </c>
      <c r="Q237" s="15"/>
      <c r="R237" s="15"/>
      <c r="S237" s="7"/>
    </row>
    <row r="238" spans="1:19" x14ac:dyDescent="0.2">
      <c r="A238" s="18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x14ac:dyDescent="0.2">
      <c r="A239" s="131" t="s">
        <v>114</v>
      </c>
      <c r="B239" s="131"/>
      <c r="C239" s="131"/>
      <c r="D239" s="131"/>
      <c r="E239" s="131"/>
      <c r="F239" s="131"/>
      <c r="G239" s="131"/>
      <c r="H239" s="131"/>
      <c r="I239" s="131"/>
      <c r="J239" s="131"/>
      <c r="K239" s="131"/>
      <c r="L239" s="131"/>
      <c r="M239" s="131"/>
      <c r="N239" s="131"/>
      <c r="O239" s="131"/>
      <c r="P239" s="131"/>
      <c r="Q239" s="131"/>
      <c r="R239" s="131"/>
      <c r="S239" s="131"/>
    </row>
    <row r="248" spans="1:12" ht="13.5" thickBot="1" x14ac:dyDescent="0.25"/>
    <row r="249" spans="1:12" x14ac:dyDescent="0.2">
      <c r="A249" s="138" t="s">
        <v>109</v>
      </c>
      <c r="B249" s="139"/>
      <c r="C249" s="139"/>
      <c r="D249" s="139"/>
      <c r="E249" s="139"/>
      <c r="F249" s="139"/>
      <c r="G249" s="139"/>
      <c r="H249" s="139"/>
      <c r="I249" s="139"/>
      <c r="J249" s="139"/>
      <c r="K249" s="139"/>
      <c r="L249" s="140"/>
    </row>
    <row r="250" spans="1:12" x14ac:dyDescent="0.2">
      <c r="A250" s="141"/>
      <c r="B250" s="142"/>
      <c r="C250" s="142"/>
      <c r="D250" s="142"/>
      <c r="E250" s="142"/>
      <c r="F250" s="142"/>
      <c r="G250" s="142"/>
      <c r="H250" s="142"/>
      <c r="I250" s="142"/>
      <c r="J250" s="142"/>
      <c r="K250" s="142"/>
      <c r="L250" s="143"/>
    </row>
    <row r="251" spans="1:12" x14ac:dyDescent="0.2">
      <c r="A251" s="141"/>
      <c r="B251" s="142"/>
      <c r="C251" s="142"/>
      <c r="D251" s="142"/>
      <c r="E251" s="142"/>
      <c r="F251" s="142"/>
      <c r="G251" s="142"/>
      <c r="H251" s="142"/>
      <c r="I251" s="142"/>
      <c r="J251" s="142"/>
      <c r="K251" s="142"/>
      <c r="L251" s="143"/>
    </row>
    <row r="252" spans="1:12" x14ac:dyDescent="0.2">
      <c r="A252" s="141"/>
      <c r="B252" s="142"/>
      <c r="C252" s="142"/>
      <c r="D252" s="142"/>
      <c r="E252" s="142"/>
      <c r="F252" s="142"/>
      <c r="G252" s="142"/>
      <c r="H252" s="142"/>
      <c r="I252" s="142"/>
      <c r="J252" s="142"/>
      <c r="K252" s="142"/>
      <c r="L252" s="143"/>
    </row>
    <row r="253" spans="1:12" x14ac:dyDescent="0.2">
      <c r="A253" s="141"/>
      <c r="B253" s="142"/>
      <c r="C253" s="142"/>
      <c r="D253" s="142"/>
      <c r="E253" s="142"/>
      <c r="F253" s="142"/>
      <c r="G253" s="142"/>
      <c r="H253" s="142"/>
      <c r="I253" s="142"/>
      <c r="J253" s="142"/>
      <c r="K253" s="142"/>
      <c r="L253" s="143"/>
    </row>
    <row r="254" spans="1:12" x14ac:dyDescent="0.2">
      <c r="A254" s="141"/>
      <c r="B254" s="142"/>
      <c r="C254" s="142"/>
      <c r="D254" s="142"/>
      <c r="E254" s="142"/>
      <c r="F254" s="142"/>
      <c r="G254" s="142"/>
      <c r="H254" s="142"/>
      <c r="I254" s="142"/>
      <c r="J254" s="142"/>
      <c r="K254" s="142"/>
      <c r="L254" s="143"/>
    </row>
    <row r="255" spans="1:12" x14ac:dyDescent="0.2">
      <c r="A255" s="141"/>
      <c r="B255" s="142"/>
      <c r="C255" s="142"/>
      <c r="D255" s="142"/>
      <c r="E255" s="142"/>
      <c r="F255" s="142"/>
      <c r="G255" s="142"/>
      <c r="H255" s="142"/>
      <c r="I255" s="142"/>
      <c r="J255" s="142"/>
      <c r="K255" s="142"/>
      <c r="L255" s="143"/>
    </row>
    <row r="256" spans="1:12" x14ac:dyDescent="0.2">
      <c r="A256" s="141"/>
      <c r="B256" s="142"/>
      <c r="C256" s="142"/>
      <c r="D256" s="142"/>
      <c r="E256" s="142"/>
      <c r="F256" s="142"/>
      <c r="G256" s="142"/>
      <c r="H256" s="142"/>
      <c r="I256" s="142"/>
      <c r="J256" s="142"/>
      <c r="K256" s="142"/>
      <c r="L256" s="143"/>
    </row>
    <row r="257" spans="1:12" x14ac:dyDescent="0.2">
      <c r="A257" s="141"/>
      <c r="B257" s="142"/>
      <c r="C257" s="142"/>
      <c r="D257" s="142"/>
      <c r="E257" s="142"/>
      <c r="F257" s="142"/>
      <c r="G257" s="142"/>
      <c r="H257" s="142"/>
      <c r="I257" s="142"/>
      <c r="J257" s="142"/>
      <c r="K257" s="142"/>
      <c r="L257" s="143"/>
    </row>
    <row r="258" spans="1:12" x14ac:dyDescent="0.2">
      <c r="A258" s="141"/>
      <c r="B258" s="142"/>
      <c r="C258" s="142"/>
      <c r="D258" s="142"/>
      <c r="E258" s="142"/>
      <c r="F258" s="142"/>
      <c r="G258" s="142"/>
      <c r="H258" s="142"/>
      <c r="I258" s="142"/>
      <c r="J258" s="142"/>
      <c r="K258" s="142"/>
      <c r="L258" s="143"/>
    </row>
    <row r="259" spans="1:12" x14ac:dyDescent="0.2">
      <c r="A259" s="141"/>
      <c r="B259" s="142"/>
      <c r="C259" s="142"/>
      <c r="D259" s="142"/>
      <c r="E259" s="142"/>
      <c r="F259" s="142"/>
      <c r="G259" s="142"/>
      <c r="H259" s="142"/>
      <c r="I259" s="142"/>
      <c r="J259" s="142"/>
      <c r="K259" s="142"/>
      <c r="L259" s="143"/>
    </row>
    <row r="260" spans="1:12" ht="13.5" thickBot="1" x14ac:dyDescent="0.25">
      <c r="A260" s="144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  <c r="L260" s="146"/>
    </row>
    <row r="264" spans="1:12" ht="13.5" thickBot="1" x14ac:dyDescent="0.25"/>
    <row r="265" spans="1:12" x14ac:dyDescent="0.2">
      <c r="A265" s="138" t="s">
        <v>110</v>
      </c>
      <c r="B265" s="139"/>
      <c r="C265" s="139"/>
      <c r="D265" s="139"/>
      <c r="E265" s="139"/>
      <c r="F265" s="139"/>
      <c r="G265" s="139"/>
      <c r="H265" s="139"/>
      <c r="I265" s="139"/>
      <c r="J265" s="139"/>
      <c r="K265" s="139"/>
      <c r="L265" s="140"/>
    </row>
    <row r="266" spans="1:12" x14ac:dyDescent="0.2">
      <c r="A266" s="141"/>
      <c r="B266" s="142"/>
      <c r="C266" s="142"/>
      <c r="D266" s="142"/>
      <c r="E266" s="142"/>
      <c r="F266" s="142"/>
      <c r="G266" s="142"/>
      <c r="H266" s="142"/>
      <c r="I266" s="142"/>
      <c r="J266" s="142"/>
      <c r="K266" s="142"/>
      <c r="L266" s="143"/>
    </row>
    <row r="267" spans="1:12" x14ac:dyDescent="0.2">
      <c r="A267" s="141"/>
      <c r="B267" s="142"/>
      <c r="C267" s="142"/>
      <c r="D267" s="142"/>
      <c r="E267" s="142"/>
      <c r="F267" s="142"/>
      <c r="G267" s="142"/>
      <c r="H267" s="142"/>
      <c r="I267" s="142"/>
      <c r="J267" s="142"/>
      <c r="K267" s="142"/>
      <c r="L267" s="143"/>
    </row>
    <row r="268" spans="1:12" x14ac:dyDescent="0.2">
      <c r="A268" s="141"/>
      <c r="B268" s="142"/>
      <c r="C268" s="142"/>
      <c r="D268" s="142"/>
      <c r="E268" s="142"/>
      <c r="F268" s="142"/>
      <c r="G268" s="142"/>
      <c r="H268" s="142"/>
      <c r="I268" s="142"/>
      <c r="J268" s="142"/>
      <c r="K268" s="142"/>
      <c r="L268" s="143"/>
    </row>
    <row r="269" spans="1:12" x14ac:dyDescent="0.2">
      <c r="A269" s="141"/>
      <c r="B269" s="142"/>
      <c r="C269" s="142"/>
      <c r="D269" s="142"/>
      <c r="E269" s="142"/>
      <c r="F269" s="142"/>
      <c r="G269" s="142"/>
      <c r="H269" s="142"/>
      <c r="I269" s="142"/>
      <c r="J269" s="142"/>
      <c r="K269" s="142"/>
      <c r="L269" s="143"/>
    </row>
    <row r="270" spans="1:12" x14ac:dyDescent="0.2">
      <c r="A270" s="141"/>
      <c r="B270" s="142"/>
      <c r="C270" s="142"/>
      <c r="D270" s="142"/>
      <c r="E270" s="142"/>
      <c r="F270" s="142"/>
      <c r="G270" s="142"/>
      <c r="H270" s="142"/>
      <c r="I270" s="142"/>
      <c r="J270" s="142"/>
      <c r="K270" s="142"/>
      <c r="L270" s="143"/>
    </row>
    <row r="271" spans="1:12" x14ac:dyDescent="0.2">
      <c r="A271" s="141"/>
      <c r="B271" s="142"/>
      <c r="C271" s="142"/>
      <c r="D271" s="142"/>
      <c r="E271" s="142"/>
      <c r="F271" s="142"/>
      <c r="G271" s="142"/>
      <c r="H271" s="142"/>
      <c r="I271" s="142"/>
      <c r="J271" s="142"/>
      <c r="K271" s="142"/>
      <c r="L271" s="143"/>
    </row>
    <row r="272" spans="1:12" x14ac:dyDescent="0.2">
      <c r="A272" s="141"/>
      <c r="B272" s="142"/>
      <c r="C272" s="142"/>
      <c r="D272" s="142"/>
      <c r="E272" s="142"/>
      <c r="F272" s="142"/>
      <c r="G272" s="142"/>
      <c r="H272" s="142"/>
      <c r="I272" s="142"/>
      <c r="J272" s="142"/>
      <c r="K272" s="142"/>
      <c r="L272" s="143"/>
    </row>
    <row r="273" spans="1:12" x14ac:dyDescent="0.2">
      <c r="A273" s="141"/>
      <c r="B273" s="142"/>
      <c r="C273" s="142"/>
      <c r="D273" s="142"/>
      <c r="E273" s="142"/>
      <c r="F273" s="142"/>
      <c r="G273" s="142"/>
      <c r="H273" s="142"/>
      <c r="I273" s="142"/>
      <c r="J273" s="142"/>
      <c r="K273" s="142"/>
      <c r="L273" s="143"/>
    </row>
    <row r="274" spans="1:12" x14ac:dyDescent="0.2">
      <c r="A274" s="141"/>
      <c r="B274" s="142"/>
      <c r="C274" s="142"/>
      <c r="D274" s="142"/>
      <c r="E274" s="142"/>
      <c r="F274" s="142"/>
      <c r="G274" s="142"/>
      <c r="H274" s="142"/>
      <c r="I274" s="142"/>
      <c r="J274" s="142"/>
      <c r="K274" s="142"/>
      <c r="L274" s="143"/>
    </row>
    <row r="275" spans="1:12" x14ac:dyDescent="0.2">
      <c r="A275" s="141"/>
      <c r="B275" s="142"/>
      <c r="C275" s="142"/>
      <c r="D275" s="142"/>
      <c r="E275" s="142"/>
      <c r="F275" s="142"/>
      <c r="G275" s="142"/>
      <c r="H275" s="142"/>
      <c r="I275" s="142"/>
      <c r="J275" s="142"/>
      <c r="K275" s="142"/>
      <c r="L275" s="143"/>
    </row>
    <row r="276" spans="1:12" ht="36.75" customHeight="1" thickBot="1" x14ac:dyDescent="0.25">
      <c r="A276" s="144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6"/>
    </row>
    <row r="278" spans="1:12" ht="13.5" thickBot="1" x14ac:dyDescent="0.25"/>
    <row r="279" spans="1:12" ht="12.75" customHeight="1" x14ac:dyDescent="0.2">
      <c r="A279" s="138" t="s">
        <v>111</v>
      </c>
      <c r="B279" s="139"/>
      <c r="C279" s="139"/>
      <c r="D279" s="139"/>
      <c r="E279" s="139"/>
      <c r="F279" s="139"/>
      <c r="G279" s="139"/>
      <c r="H279" s="139"/>
      <c r="I279" s="139"/>
      <c r="J279" s="139"/>
      <c r="K279" s="139"/>
      <c r="L279" s="140"/>
    </row>
    <row r="280" spans="1:12" ht="12.75" customHeight="1" x14ac:dyDescent="0.2">
      <c r="A280" s="141"/>
      <c r="B280" s="142"/>
      <c r="C280" s="142"/>
      <c r="D280" s="142"/>
      <c r="E280" s="142"/>
      <c r="F280" s="142"/>
      <c r="G280" s="142"/>
      <c r="H280" s="142"/>
      <c r="I280" s="142"/>
      <c r="J280" s="142"/>
      <c r="K280" s="142"/>
      <c r="L280" s="143"/>
    </row>
    <row r="281" spans="1:12" ht="12.75" customHeight="1" x14ac:dyDescent="0.2">
      <c r="A281" s="141"/>
      <c r="B281" s="142"/>
      <c r="C281" s="142"/>
      <c r="D281" s="142"/>
      <c r="E281" s="142"/>
      <c r="F281" s="142"/>
      <c r="G281" s="142"/>
      <c r="H281" s="142"/>
      <c r="I281" s="142"/>
      <c r="J281" s="142"/>
      <c r="K281" s="142"/>
      <c r="L281" s="143"/>
    </row>
    <row r="282" spans="1:12" ht="12.75" customHeight="1" x14ac:dyDescent="0.2">
      <c r="A282" s="141"/>
      <c r="B282" s="142"/>
      <c r="C282" s="142"/>
      <c r="D282" s="142"/>
      <c r="E282" s="142"/>
      <c r="F282" s="142"/>
      <c r="G282" s="142"/>
      <c r="H282" s="142"/>
      <c r="I282" s="142"/>
      <c r="J282" s="142"/>
      <c r="K282" s="142"/>
      <c r="L282" s="143"/>
    </row>
    <row r="283" spans="1:12" ht="12.75" customHeight="1" x14ac:dyDescent="0.2">
      <c r="A283" s="141"/>
      <c r="B283" s="142"/>
      <c r="C283" s="142"/>
      <c r="D283" s="142"/>
      <c r="E283" s="142"/>
      <c r="F283" s="142"/>
      <c r="G283" s="142"/>
      <c r="H283" s="142"/>
      <c r="I283" s="142"/>
      <c r="J283" s="142"/>
      <c r="K283" s="142"/>
      <c r="L283" s="143"/>
    </row>
    <row r="284" spans="1:12" ht="12.75" customHeight="1" x14ac:dyDescent="0.2">
      <c r="A284" s="141"/>
      <c r="B284" s="142"/>
      <c r="C284" s="142"/>
      <c r="D284" s="142"/>
      <c r="E284" s="142"/>
      <c r="F284" s="142"/>
      <c r="G284" s="142"/>
      <c r="H284" s="142"/>
      <c r="I284" s="142"/>
      <c r="J284" s="142"/>
      <c r="K284" s="142"/>
      <c r="L284" s="143"/>
    </row>
    <row r="285" spans="1:12" ht="12.75" customHeight="1" x14ac:dyDescent="0.2">
      <c r="A285" s="141"/>
      <c r="B285" s="142"/>
      <c r="C285" s="142"/>
      <c r="D285" s="142"/>
      <c r="E285" s="142"/>
      <c r="F285" s="142"/>
      <c r="G285" s="142"/>
      <c r="H285" s="142"/>
      <c r="I285" s="142"/>
      <c r="J285" s="142"/>
      <c r="K285" s="142"/>
      <c r="L285" s="143"/>
    </row>
    <row r="286" spans="1:12" ht="12.75" customHeight="1" x14ac:dyDescent="0.2">
      <c r="A286" s="141"/>
      <c r="B286" s="142"/>
      <c r="C286" s="142"/>
      <c r="D286" s="142"/>
      <c r="E286" s="142"/>
      <c r="F286" s="142"/>
      <c r="G286" s="142"/>
      <c r="H286" s="142"/>
      <c r="I286" s="142"/>
      <c r="J286" s="142"/>
      <c r="K286" s="142"/>
      <c r="L286" s="143"/>
    </row>
    <row r="287" spans="1:12" ht="12.75" customHeight="1" x14ac:dyDescent="0.2">
      <c r="A287" s="141"/>
      <c r="B287" s="142"/>
      <c r="C287" s="142"/>
      <c r="D287" s="142"/>
      <c r="E287" s="142"/>
      <c r="F287" s="142"/>
      <c r="G287" s="142"/>
      <c r="H287" s="142"/>
      <c r="I287" s="142"/>
      <c r="J287" s="142"/>
      <c r="K287" s="142"/>
      <c r="L287" s="143"/>
    </row>
    <row r="288" spans="1:12" ht="12.75" customHeight="1" x14ac:dyDescent="0.2">
      <c r="A288" s="141"/>
      <c r="B288" s="142"/>
      <c r="C288" s="142"/>
      <c r="D288" s="142"/>
      <c r="E288" s="142"/>
      <c r="F288" s="142"/>
      <c r="G288" s="142"/>
      <c r="H288" s="142"/>
      <c r="I288" s="142"/>
      <c r="J288" s="142"/>
      <c r="K288" s="142"/>
      <c r="L288" s="143"/>
    </row>
    <row r="289" spans="1:12" ht="12.75" customHeight="1" x14ac:dyDescent="0.2">
      <c r="A289" s="141"/>
      <c r="B289" s="142"/>
      <c r="C289" s="142"/>
      <c r="D289" s="142"/>
      <c r="E289" s="142"/>
      <c r="F289" s="142"/>
      <c r="G289" s="142"/>
      <c r="H289" s="142"/>
      <c r="I289" s="142"/>
      <c r="J289" s="142"/>
      <c r="K289" s="142"/>
      <c r="L289" s="143"/>
    </row>
    <row r="290" spans="1:12" ht="13.5" customHeight="1" thickBot="1" x14ac:dyDescent="0.25">
      <c r="A290" s="144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6"/>
    </row>
  </sheetData>
  <mergeCells count="139">
    <mergeCell ref="A265:L276"/>
    <mergeCell ref="A279:L290"/>
    <mergeCell ref="A249:L260"/>
    <mergeCell ref="A227:A228"/>
    <mergeCell ref="B227:B228"/>
    <mergeCell ref="C227:C228"/>
    <mergeCell ref="D227:D228"/>
    <mergeCell ref="E227:E228"/>
    <mergeCell ref="F227:F228"/>
    <mergeCell ref="G227:G228"/>
    <mergeCell ref="H227:L227"/>
    <mergeCell ref="A239:S239"/>
    <mergeCell ref="Q227:Q228"/>
    <mergeCell ref="R227:R228"/>
    <mergeCell ref="S227:S228"/>
    <mergeCell ref="O139:Q139"/>
    <mergeCell ref="A171:S171"/>
    <mergeCell ref="M140:P140"/>
    <mergeCell ref="Q140:Q141"/>
    <mergeCell ref="R140:R141"/>
    <mergeCell ref="S140:S141"/>
    <mergeCell ref="A167:S167"/>
    <mergeCell ref="Q174:Q175"/>
    <mergeCell ref="R174:R175"/>
    <mergeCell ref="S174:S175"/>
    <mergeCell ref="A174:A175"/>
    <mergeCell ref="B174:B175"/>
    <mergeCell ref="C174:C175"/>
    <mergeCell ref="D174:D175"/>
    <mergeCell ref="E174:E175"/>
    <mergeCell ref="F174:F175"/>
    <mergeCell ref="G174:G175"/>
    <mergeCell ref="H174:L174"/>
    <mergeCell ref="M174:P174"/>
    <mergeCell ref="A140:A141"/>
    <mergeCell ref="B140:B141"/>
    <mergeCell ref="C140:C141"/>
    <mergeCell ref="D140:D141"/>
    <mergeCell ref="E140:E141"/>
    <mergeCell ref="F140:F141"/>
    <mergeCell ref="G140:G141"/>
    <mergeCell ref="H140:L140"/>
    <mergeCell ref="B139:C139"/>
    <mergeCell ref="A107:A108"/>
    <mergeCell ref="B107:B108"/>
    <mergeCell ref="C107:C108"/>
    <mergeCell ref="D107:D108"/>
    <mergeCell ref="E107:E108"/>
    <mergeCell ref="F107:F108"/>
    <mergeCell ref="B106:C106"/>
    <mergeCell ref="O106:Q106"/>
    <mergeCell ref="A137:S137"/>
    <mergeCell ref="G107:G108"/>
    <mergeCell ref="H107:L107"/>
    <mergeCell ref="M107:P107"/>
    <mergeCell ref="Q107:Q108"/>
    <mergeCell ref="R107:R108"/>
    <mergeCell ref="S107:S108"/>
    <mergeCell ref="A133:S133"/>
    <mergeCell ref="A136:S136"/>
    <mergeCell ref="A73:A74"/>
    <mergeCell ref="B73:B74"/>
    <mergeCell ref="C73:C74"/>
    <mergeCell ref="D73:D74"/>
    <mergeCell ref="E73:E74"/>
    <mergeCell ref="S73:S74"/>
    <mergeCell ref="B72:C72"/>
    <mergeCell ref="O72:Q72"/>
    <mergeCell ref="A104:S104"/>
    <mergeCell ref="F73:F74"/>
    <mergeCell ref="G73:G74"/>
    <mergeCell ref="H73:L73"/>
    <mergeCell ref="M73:P73"/>
    <mergeCell ref="Q73:Q74"/>
    <mergeCell ref="R73:R74"/>
    <mergeCell ref="A100:S100"/>
    <mergeCell ref="A103:S103"/>
    <mergeCell ref="A99:S99"/>
    <mergeCell ref="A36:S36"/>
    <mergeCell ref="O39:Q39"/>
    <mergeCell ref="B39:C39"/>
    <mergeCell ref="A70:S70"/>
    <mergeCell ref="F40:F41"/>
    <mergeCell ref="G40:G41"/>
    <mergeCell ref="H40:L40"/>
    <mergeCell ref="M40:P40"/>
    <mergeCell ref="Q40:Q41"/>
    <mergeCell ref="R40:R41"/>
    <mergeCell ref="A67:S67"/>
    <mergeCell ref="A66:S66"/>
    <mergeCell ref="A69:S69"/>
    <mergeCell ref="R192:R193"/>
    <mergeCell ref="A32:S32"/>
    <mergeCell ref="Q5:Q6"/>
    <mergeCell ref="R5:R6"/>
    <mergeCell ref="S5:S6"/>
    <mergeCell ref="A1:S1"/>
    <mergeCell ref="A2:S2"/>
    <mergeCell ref="A5:A6"/>
    <mergeCell ref="B5:B6"/>
    <mergeCell ref="C5:C6"/>
    <mergeCell ref="D5:D6"/>
    <mergeCell ref="E5:E6"/>
    <mergeCell ref="F5:F6"/>
    <mergeCell ref="G5:G6"/>
    <mergeCell ref="H5:L5"/>
    <mergeCell ref="M5:P5"/>
    <mergeCell ref="O4:Q4"/>
    <mergeCell ref="A37:S37"/>
    <mergeCell ref="A40:A41"/>
    <mergeCell ref="B40:B41"/>
    <mergeCell ref="C40:C41"/>
    <mergeCell ref="D40:D41"/>
    <mergeCell ref="E40:E41"/>
    <mergeCell ref="S40:S41"/>
    <mergeCell ref="A223:S223"/>
    <mergeCell ref="A224:S224"/>
    <mergeCell ref="A192:A193"/>
    <mergeCell ref="B192:B193"/>
    <mergeCell ref="M227:P227"/>
    <mergeCell ref="B173:C173"/>
    <mergeCell ref="A170:S170"/>
    <mergeCell ref="O173:Q173"/>
    <mergeCell ref="B191:C191"/>
    <mergeCell ref="A188:S188"/>
    <mergeCell ref="O191:Q191"/>
    <mergeCell ref="O226:Q226"/>
    <mergeCell ref="S192:S193"/>
    <mergeCell ref="A217:S217"/>
    <mergeCell ref="A183:S183"/>
    <mergeCell ref="A189:S189"/>
    <mergeCell ref="C192:C193"/>
    <mergeCell ref="D192:D193"/>
    <mergeCell ref="E192:E193"/>
    <mergeCell ref="F192:F193"/>
    <mergeCell ref="G192:G193"/>
    <mergeCell ref="H192:L192"/>
    <mergeCell ref="M192:P192"/>
    <mergeCell ref="Q192:Q193"/>
  </mergeCells>
  <pageMargins left="0.23622047244094491" right="0.23622047244094491" top="0.27559055118110237" bottom="0.31496062992125984" header="0.19685039370078741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AX223"/>
  <sheetViews>
    <sheetView topLeftCell="A148" zoomScaleNormal="100" workbookViewId="0">
      <selection activeCell="Q220" sqref="Q220:R220"/>
    </sheetView>
  </sheetViews>
  <sheetFormatPr defaultRowHeight="12.75" x14ac:dyDescent="0.25"/>
  <cols>
    <col min="1" max="1" width="26.140625" style="32" customWidth="1"/>
    <col min="2" max="2" width="7" style="32" customWidth="1"/>
    <col min="3" max="3" width="6.28515625" style="32" customWidth="1"/>
    <col min="4" max="4" width="6.85546875" style="32" customWidth="1"/>
    <col min="5" max="5" width="6.42578125" style="32" customWidth="1"/>
    <col min="6" max="6" width="6.140625" style="32" customWidth="1"/>
    <col min="7" max="7" width="6.28515625" style="32" customWidth="1"/>
    <col min="8" max="8" width="6.7109375" style="32" customWidth="1"/>
    <col min="9" max="9" width="6.140625" style="32" customWidth="1"/>
    <col min="10" max="11" width="6.5703125" style="32" customWidth="1"/>
    <col min="12" max="12" width="6.7109375" style="32" customWidth="1"/>
    <col min="13" max="13" width="6.5703125" style="32" customWidth="1"/>
    <col min="14" max="16" width="6" style="32" customWidth="1"/>
    <col min="17" max="17" width="7.140625" style="32" customWidth="1"/>
    <col min="18" max="19" width="6.7109375" style="32" customWidth="1"/>
    <col min="20" max="16384" width="9.140625" style="32"/>
  </cols>
  <sheetData>
    <row r="1" spans="1:19" ht="14.25" customHeight="1" x14ac:dyDescent="0.25">
      <c r="A1" s="118" t="s">
        <v>41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77"/>
    </row>
    <row r="2" spans="1:19" ht="14.25" customHeight="1" x14ac:dyDescent="0.25">
      <c r="A2" s="119" t="s">
        <v>113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12.75" customHeight="1" x14ac:dyDescent="0.25">
      <c r="A3" s="151" t="s">
        <v>32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</row>
    <row r="4" spans="1:19" ht="14.25" customHeight="1" x14ac:dyDescent="0.25">
      <c r="A4" s="77"/>
      <c r="B4" s="152" t="s">
        <v>0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75" t="s">
        <v>99</v>
      </c>
      <c r="P4" s="78"/>
      <c r="Q4" s="78"/>
      <c r="R4" s="78"/>
      <c r="S4" s="78"/>
    </row>
    <row r="5" spans="1:19" ht="12.75" customHeight="1" x14ac:dyDescent="0.25">
      <c r="A5" s="18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3"/>
      <c r="O5" s="73"/>
      <c r="P5" s="127" t="s">
        <v>89</v>
      </c>
      <c r="Q5" s="127"/>
      <c r="R5" s="127"/>
      <c r="S5" s="74"/>
    </row>
    <row r="6" spans="1:19" ht="22.5" customHeight="1" x14ac:dyDescent="0.25">
      <c r="A6" s="120" t="s">
        <v>1</v>
      </c>
      <c r="B6" s="121" t="s">
        <v>85</v>
      </c>
      <c r="C6" s="121" t="s">
        <v>90</v>
      </c>
      <c r="D6" s="121" t="s">
        <v>86</v>
      </c>
      <c r="E6" s="121" t="s">
        <v>87</v>
      </c>
      <c r="F6" s="121" t="s">
        <v>3</v>
      </c>
      <c r="G6" s="121" t="s">
        <v>77</v>
      </c>
      <c r="H6" s="120" t="s">
        <v>4</v>
      </c>
      <c r="I6" s="120"/>
      <c r="J6" s="120"/>
      <c r="K6" s="120"/>
      <c r="L6" s="120"/>
      <c r="M6" s="123" t="s">
        <v>5</v>
      </c>
      <c r="N6" s="124"/>
      <c r="O6" s="124"/>
      <c r="P6" s="125"/>
      <c r="Q6" s="121" t="s">
        <v>112</v>
      </c>
      <c r="R6" s="121" t="s">
        <v>7</v>
      </c>
      <c r="S6" s="122" t="s">
        <v>8</v>
      </c>
    </row>
    <row r="7" spans="1:19" ht="98.25" customHeight="1" x14ac:dyDescent="0.25">
      <c r="A7" s="120"/>
      <c r="B7" s="122"/>
      <c r="C7" s="121"/>
      <c r="D7" s="121"/>
      <c r="E7" s="121"/>
      <c r="F7" s="121"/>
      <c r="G7" s="121"/>
      <c r="H7" s="65" t="s">
        <v>88</v>
      </c>
      <c r="I7" s="65" t="s">
        <v>81</v>
      </c>
      <c r="J7" s="65" t="s">
        <v>9</v>
      </c>
      <c r="K7" s="65" t="s">
        <v>83</v>
      </c>
      <c r="L7" s="65" t="s">
        <v>82</v>
      </c>
      <c r="M7" s="65" t="s">
        <v>84</v>
      </c>
      <c r="N7" s="65" t="s">
        <v>10</v>
      </c>
      <c r="O7" s="65" t="s">
        <v>11</v>
      </c>
      <c r="P7" s="65" t="s">
        <v>12</v>
      </c>
      <c r="Q7" s="121"/>
      <c r="R7" s="122"/>
      <c r="S7" s="122"/>
    </row>
    <row r="8" spans="1:19" x14ac:dyDescent="0.25">
      <c r="A8" s="63">
        <v>1</v>
      </c>
      <c r="B8" s="3">
        <v>2</v>
      </c>
      <c r="C8" s="63"/>
      <c r="D8" s="63">
        <v>4</v>
      </c>
      <c r="E8" s="63">
        <v>5</v>
      </c>
      <c r="F8" s="63">
        <v>6</v>
      </c>
      <c r="G8" s="63">
        <v>7</v>
      </c>
      <c r="H8" s="63">
        <v>8</v>
      </c>
      <c r="I8" s="63">
        <v>9</v>
      </c>
      <c r="J8" s="63">
        <v>10</v>
      </c>
      <c r="K8" s="63">
        <v>11</v>
      </c>
      <c r="L8" s="63">
        <v>12</v>
      </c>
      <c r="M8" s="63">
        <v>13</v>
      </c>
      <c r="N8" s="63">
        <v>14</v>
      </c>
      <c r="O8" s="63">
        <v>15</v>
      </c>
      <c r="P8" s="63">
        <v>16</v>
      </c>
      <c r="Q8" s="63">
        <v>17</v>
      </c>
      <c r="R8" s="3">
        <v>18</v>
      </c>
      <c r="S8" s="110">
        <v>19</v>
      </c>
    </row>
    <row r="9" spans="1:19" ht="16.5" customHeight="1" x14ac:dyDescent="0.25">
      <c r="A9" s="19" t="s">
        <v>13</v>
      </c>
      <c r="B9" s="4">
        <f>C9+D9</f>
        <v>218</v>
      </c>
      <c r="C9" s="5">
        <v>3</v>
      </c>
      <c r="D9" s="4">
        <f>E9+F9</f>
        <v>215</v>
      </c>
      <c r="E9" s="4">
        <f>G9+H9+M9</f>
        <v>215</v>
      </c>
      <c r="F9" s="5"/>
      <c r="G9" s="5"/>
      <c r="H9" s="4">
        <f>SUM(I9:L9)</f>
        <v>208</v>
      </c>
      <c r="I9" s="5">
        <v>3</v>
      </c>
      <c r="J9" s="5">
        <v>18</v>
      </c>
      <c r="K9" s="5">
        <v>180</v>
      </c>
      <c r="L9" s="5">
        <v>7</v>
      </c>
      <c r="M9" s="4">
        <f>SUM(N9:P9)</f>
        <v>7</v>
      </c>
      <c r="N9" s="5"/>
      <c r="O9" s="5"/>
      <c r="P9" s="5">
        <v>7</v>
      </c>
      <c r="Q9" s="6">
        <f>(H9/D9)*100</f>
        <v>96.744186046511629</v>
      </c>
      <c r="R9" s="6">
        <f>((J9+I9)/D9)*100</f>
        <v>9.7674418604651159</v>
      </c>
      <c r="S9" s="54"/>
    </row>
    <row r="10" spans="1:19" ht="16.5" customHeight="1" x14ac:dyDescent="0.25">
      <c r="A10" s="19" t="s">
        <v>14</v>
      </c>
      <c r="B10" s="4">
        <f>C10+D10</f>
        <v>182</v>
      </c>
      <c r="C10" s="5"/>
      <c r="D10" s="4">
        <f>E10+F10</f>
        <v>182</v>
      </c>
      <c r="E10" s="4">
        <f>G10+H10+M10</f>
        <v>182</v>
      </c>
      <c r="F10" s="5"/>
      <c r="G10" s="5"/>
      <c r="H10" s="4">
        <f t="shared" ref="H10:H23" si="0">SUM(I10:L10)</f>
        <v>182</v>
      </c>
      <c r="I10" s="5">
        <v>5</v>
      </c>
      <c r="J10" s="5">
        <v>12</v>
      </c>
      <c r="K10" s="5">
        <v>163</v>
      </c>
      <c r="L10" s="5">
        <v>2</v>
      </c>
      <c r="M10" s="4">
        <f t="shared" ref="M10:M24" si="1">SUM(N10:P10)</f>
        <v>0</v>
      </c>
      <c r="N10" s="5"/>
      <c r="O10" s="5"/>
      <c r="P10" s="5"/>
      <c r="Q10" s="6">
        <f>(H10/D10)*100</f>
        <v>100</v>
      </c>
      <c r="R10" s="6">
        <f>((J10+I10)/D10)*100</f>
        <v>9.3406593406593412</v>
      </c>
      <c r="S10" s="8"/>
    </row>
    <row r="11" spans="1:19" ht="16.5" customHeight="1" x14ac:dyDescent="0.25">
      <c r="A11" s="19" t="s">
        <v>36</v>
      </c>
      <c r="B11" s="4">
        <f t="shared" ref="B11:B25" si="2">C11+D11</f>
        <v>235</v>
      </c>
      <c r="C11" s="5">
        <v>1</v>
      </c>
      <c r="D11" s="4">
        <f t="shared" ref="D11:D22" si="3">E11+F11</f>
        <v>234</v>
      </c>
      <c r="E11" s="4">
        <f t="shared" ref="E11:E22" si="4">G11+H11+M11</f>
        <v>234</v>
      </c>
      <c r="F11" s="5"/>
      <c r="G11" s="5">
        <v>1</v>
      </c>
      <c r="H11" s="4">
        <f t="shared" si="0"/>
        <v>135</v>
      </c>
      <c r="I11" s="5">
        <v>11</v>
      </c>
      <c r="J11" s="5">
        <v>53</v>
      </c>
      <c r="K11" s="5">
        <v>71</v>
      </c>
      <c r="L11" s="5"/>
      <c r="M11" s="4">
        <f t="shared" si="1"/>
        <v>98</v>
      </c>
      <c r="N11" s="5">
        <v>19</v>
      </c>
      <c r="O11" s="5">
        <v>38</v>
      </c>
      <c r="P11" s="5">
        <v>41</v>
      </c>
      <c r="Q11" s="6">
        <f t="shared" ref="Q11:Q25" si="5">(H11/D11)*100</f>
        <v>57.692307692307686</v>
      </c>
      <c r="R11" s="6">
        <f>((J11+I11)/D11)*100</f>
        <v>27.350427350427353</v>
      </c>
      <c r="S11" s="54"/>
    </row>
    <row r="12" spans="1:19" ht="24" customHeight="1" x14ac:dyDescent="0.25">
      <c r="A12" s="19" t="s">
        <v>46</v>
      </c>
      <c r="B12" s="4">
        <f t="shared" si="2"/>
        <v>452</v>
      </c>
      <c r="C12" s="5">
        <v>1</v>
      </c>
      <c r="D12" s="4">
        <f t="shared" si="3"/>
        <v>451</v>
      </c>
      <c r="E12" s="4">
        <f t="shared" si="4"/>
        <v>446</v>
      </c>
      <c r="F12" s="5">
        <v>5</v>
      </c>
      <c r="G12" s="5"/>
      <c r="H12" s="4">
        <f t="shared" si="0"/>
        <v>427</v>
      </c>
      <c r="I12" s="5">
        <v>13</v>
      </c>
      <c r="J12" s="5">
        <v>67</v>
      </c>
      <c r="K12" s="5">
        <v>325</v>
      </c>
      <c r="L12" s="5">
        <v>22</v>
      </c>
      <c r="M12" s="4">
        <f t="shared" si="1"/>
        <v>19</v>
      </c>
      <c r="N12" s="5">
        <v>1</v>
      </c>
      <c r="O12" s="5"/>
      <c r="P12" s="5">
        <v>18</v>
      </c>
      <c r="Q12" s="6">
        <f>(H12/D12)*100</f>
        <v>94.678492239467843</v>
      </c>
      <c r="R12" s="6">
        <f t="shared" ref="R12:R25" si="6">((J12+I12)/D12)*100</f>
        <v>17.738359201773836</v>
      </c>
      <c r="S12" s="54"/>
    </row>
    <row r="13" spans="1:19" s="67" customFormat="1" ht="16.5" customHeight="1" x14ac:dyDescent="0.25">
      <c r="A13" s="19" t="s">
        <v>15</v>
      </c>
      <c r="B13" s="4">
        <f t="shared" si="2"/>
        <v>128</v>
      </c>
      <c r="C13" s="27"/>
      <c r="D13" s="4">
        <f t="shared" si="3"/>
        <v>128</v>
      </c>
      <c r="E13" s="4">
        <f t="shared" si="4"/>
        <v>128</v>
      </c>
      <c r="F13" s="27"/>
      <c r="G13" s="27"/>
      <c r="H13" s="4">
        <f t="shared" si="0"/>
        <v>93</v>
      </c>
      <c r="I13" s="27"/>
      <c r="J13" s="27">
        <v>5</v>
      </c>
      <c r="K13" s="27">
        <v>60</v>
      </c>
      <c r="L13" s="27">
        <v>28</v>
      </c>
      <c r="M13" s="4">
        <f t="shared" si="1"/>
        <v>35</v>
      </c>
      <c r="N13" s="27">
        <v>14</v>
      </c>
      <c r="O13" s="27">
        <v>14</v>
      </c>
      <c r="P13" s="27">
        <v>7</v>
      </c>
      <c r="Q13" s="6">
        <f t="shared" si="5"/>
        <v>72.65625</v>
      </c>
      <c r="R13" s="6">
        <f t="shared" si="6"/>
        <v>3.90625</v>
      </c>
      <c r="S13" s="55"/>
    </row>
    <row r="14" spans="1:19" ht="16.5" customHeight="1" x14ac:dyDescent="0.25">
      <c r="A14" s="19" t="s">
        <v>35</v>
      </c>
      <c r="B14" s="4">
        <f t="shared" si="2"/>
        <v>171</v>
      </c>
      <c r="C14" s="5">
        <v>7</v>
      </c>
      <c r="D14" s="4">
        <f t="shared" si="3"/>
        <v>164</v>
      </c>
      <c r="E14" s="4">
        <f t="shared" si="4"/>
        <v>164</v>
      </c>
      <c r="F14" s="5"/>
      <c r="G14" s="5"/>
      <c r="H14" s="4">
        <f t="shared" si="0"/>
        <v>148</v>
      </c>
      <c r="I14" s="5">
        <v>11</v>
      </c>
      <c r="J14" s="5">
        <v>51</v>
      </c>
      <c r="K14" s="5">
        <v>65</v>
      </c>
      <c r="L14" s="5">
        <v>21</v>
      </c>
      <c r="M14" s="4">
        <f t="shared" si="1"/>
        <v>16</v>
      </c>
      <c r="N14" s="5">
        <v>16</v>
      </c>
      <c r="O14" s="5"/>
      <c r="P14" s="5"/>
      <c r="Q14" s="6">
        <f t="shared" si="5"/>
        <v>90.243902439024396</v>
      </c>
      <c r="R14" s="6">
        <f t="shared" si="6"/>
        <v>37.804878048780488</v>
      </c>
      <c r="S14" s="54"/>
    </row>
    <row r="15" spans="1:19" ht="16.5" customHeight="1" x14ac:dyDescent="0.25">
      <c r="A15" s="19" t="s">
        <v>16</v>
      </c>
      <c r="B15" s="4">
        <f t="shared" si="2"/>
        <v>114</v>
      </c>
      <c r="C15" s="5">
        <v>4</v>
      </c>
      <c r="D15" s="4">
        <f t="shared" si="3"/>
        <v>110</v>
      </c>
      <c r="E15" s="4">
        <f t="shared" si="4"/>
        <v>110</v>
      </c>
      <c r="F15" s="5"/>
      <c r="G15" s="5"/>
      <c r="H15" s="4">
        <f t="shared" si="0"/>
        <v>98</v>
      </c>
      <c r="I15" s="5"/>
      <c r="J15" s="5"/>
      <c r="K15" s="5">
        <v>66</v>
      </c>
      <c r="L15" s="5">
        <v>32</v>
      </c>
      <c r="M15" s="4">
        <f t="shared" si="1"/>
        <v>12</v>
      </c>
      <c r="N15" s="5"/>
      <c r="O15" s="5"/>
      <c r="P15" s="5">
        <v>12</v>
      </c>
      <c r="Q15" s="6">
        <f>(H15/D15)*100</f>
        <v>89.090909090909093</v>
      </c>
      <c r="R15" s="6">
        <f>((J15+I15)/D15)*100</f>
        <v>0</v>
      </c>
      <c r="S15" s="54"/>
    </row>
    <row r="16" spans="1:19" ht="24" customHeight="1" x14ac:dyDescent="0.25">
      <c r="A16" s="19" t="s">
        <v>44</v>
      </c>
      <c r="B16" s="4">
        <f t="shared" si="2"/>
        <v>204</v>
      </c>
      <c r="C16" s="5"/>
      <c r="D16" s="4">
        <f t="shared" si="3"/>
        <v>204</v>
      </c>
      <c r="E16" s="4">
        <f t="shared" si="4"/>
        <v>204</v>
      </c>
      <c r="F16" s="5"/>
      <c r="G16" s="5"/>
      <c r="H16" s="4">
        <f t="shared" si="0"/>
        <v>184</v>
      </c>
      <c r="I16" s="5">
        <v>1</v>
      </c>
      <c r="J16" s="5">
        <v>16</v>
      </c>
      <c r="K16" s="5">
        <v>152</v>
      </c>
      <c r="L16" s="5">
        <v>15</v>
      </c>
      <c r="M16" s="4">
        <f t="shared" si="1"/>
        <v>20</v>
      </c>
      <c r="N16" s="5">
        <v>5</v>
      </c>
      <c r="O16" s="5"/>
      <c r="P16" s="5">
        <v>15</v>
      </c>
      <c r="Q16" s="6">
        <f t="shared" si="5"/>
        <v>90.196078431372555</v>
      </c>
      <c r="R16" s="6">
        <f t="shared" si="6"/>
        <v>8.3333333333333321</v>
      </c>
      <c r="S16" s="54"/>
    </row>
    <row r="17" spans="1:19" ht="27.75" customHeight="1" x14ac:dyDescent="0.25">
      <c r="A17" s="19" t="s">
        <v>148</v>
      </c>
      <c r="B17" s="4">
        <f t="shared" si="2"/>
        <v>60</v>
      </c>
      <c r="C17" s="5"/>
      <c r="D17" s="4">
        <f t="shared" si="3"/>
        <v>60</v>
      </c>
      <c r="E17" s="4">
        <f t="shared" si="4"/>
        <v>59</v>
      </c>
      <c r="F17" s="5">
        <v>1</v>
      </c>
      <c r="G17" s="5">
        <v>1</v>
      </c>
      <c r="H17" s="4">
        <f t="shared" si="0"/>
        <v>56</v>
      </c>
      <c r="I17" s="5">
        <v>1</v>
      </c>
      <c r="J17" s="5">
        <v>8</v>
      </c>
      <c r="K17" s="5">
        <v>41</v>
      </c>
      <c r="L17" s="5">
        <v>6</v>
      </c>
      <c r="M17" s="4">
        <f t="shared" si="1"/>
        <v>2</v>
      </c>
      <c r="N17" s="5"/>
      <c r="O17" s="5"/>
      <c r="P17" s="5">
        <v>2</v>
      </c>
      <c r="Q17" s="6">
        <f t="shared" si="5"/>
        <v>93.333333333333329</v>
      </c>
      <c r="R17" s="6">
        <f t="shared" si="6"/>
        <v>15</v>
      </c>
      <c r="S17" s="54"/>
    </row>
    <row r="18" spans="1:19" s="67" customFormat="1" ht="26.25" customHeight="1" x14ac:dyDescent="0.25">
      <c r="A18" s="19" t="s">
        <v>45</v>
      </c>
      <c r="B18" s="4">
        <f t="shared" si="2"/>
        <v>145</v>
      </c>
      <c r="C18" s="27">
        <v>10</v>
      </c>
      <c r="D18" s="4">
        <f t="shared" si="3"/>
        <v>135</v>
      </c>
      <c r="E18" s="4">
        <f t="shared" si="4"/>
        <v>135</v>
      </c>
      <c r="F18" s="27"/>
      <c r="G18" s="27"/>
      <c r="H18" s="4">
        <f t="shared" si="0"/>
        <v>110</v>
      </c>
      <c r="I18" s="27">
        <v>1</v>
      </c>
      <c r="J18" s="27">
        <v>17</v>
      </c>
      <c r="K18" s="27">
        <v>72</v>
      </c>
      <c r="L18" s="27">
        <v>20</v>
      </c>
      <c r="M18" s="4">
        <f t="shared" si="1"/>
        <v>25</v>
      </c>
      <c r="N18" s="27">
        <v>9</v>
      </c>
      <c r="O18" s="27"/>
      <c r="P18" s="27">
        <v>16</v>
      </c>
      <c r="Q18" s="6">
        <f t="shared" si="5"/>
        <v>81.481481481481481</v>
      </c>
      <c r="R18" s="6">
        <f t="shared" si="6"/>
        <v>13.333333333333334</v>
      </c>
      <c r="S18" s="55"/>
    </row>
    <row r="19" spans="1:19" s="67" customFormat="1" ht="17.25" customHeight="1" x14ac:dyDescent="0.25">
      <c r="A19" s="19" t="s">
        <v>19</v>
      </c>
      <c r="B19" s="4">
        <f t="shared" si="2"/>
        <v>270</v>
      </c>
      <c r="C19" s="27">
        <v>1</v>
      </c>
      <c r="D19" s="4">
        <f t="shared" si="3"/>
        <v>269</v>
      </c>
      <c r="E19" s="4">
        <f t="shared" si="4"/>
        <v>269</v>
      </c>
      <c r="F19" s="27"/>
      <c r="G19" s="27"/>
      <c r="H19" s="4">
        <f t="shared" si="0"/>
        <v>267</v>
      </c>
      <c r="I19" s="27">
        <v>19</v>
      </c>
      <c r="J19" s="27">
        <v>67</v>
      </c>
      <c r="K19" s="27">
        <v>118</v>
      </c>
      <c r="L19" s="27">
        <v>63</v>
      </c>
      <c r="M19" s="4">
        <f t="shared" si="1"/>
        <v>2</v>
      </c>
      <c r="N19" s="27"/>
      <c r="O19" s="27"/>
      <c r="P19" s="27">
        <v>2</v>
      </c>
      <c r="Q19" s="6">
        <f t="shared" si="5"/>
        <v>99.25650557620817</v>
      </c>
      <c r="R19" s="6">
        <f t="shared" si="6"/>
        <v>31.970260223048324</v>
      </c>
      <c r="S19" s="55"/>
    </row>
    <row r="20" spans="1:19" ht="24.75" customHeight="1" x14ac:dyDescent="0.25">
      <c r="A20" s="19" t="s">
        <v>38</v>
      </c>
      <c r="B20" s="4">
        <f t="shared" si="2"/>
        <v>174</v>
      </c>
      <c r="C20" s="5">
        <v>2</v>
      </c>
      <c r="D20" s="4">
        <f t="shared" si="3"/>
        <v>172</v>
      </c>
      <c r="E20" s="4">
        <f t="shared" si="4"/>
        <v>172</v>
      </c>
      <c r="F20" s="5"/>
      <c r="G20" s="5">
        <v>17</v>
      </c>
      <c r="H20" s="4">
        <f t="shared" si="0"/>
        <v>90</v>
      </c>
      <c r="I20" s="5">
        <v>3</v>
      </c>
      <c r="J20" s="5">
        <v>11</v>
      </c>
      <c r="K20" s="5">
        <v>72</v>
      </c>
      <c r="L20" s="5">
        <v>4</v>
      </c>
      <c r="M20" s="4">
        <f t="shared" si="1"/>
        <v>65</v>
      </c>
      <c r="N20" s="5">
        <v>21</v>
      </c>
      <c r="O20" s="5">
        <v>14</v>
      </c>
      <c r="P20" s="5">
        <v>30</v>
      </c>
      <c r="Q20" s="6">
        <f t="shared" si="5"/>
        <v>52.325581395348841</v>
      </c>
      <c r="R20" s="6">
        <f t="shared" si="6"/>
        <v>8.1395348837209305</v>
      </c>
      <c r="S20" s="54"/>
    </row>
    <row r="21" spans="1:19" ht="27" customHeight="1" x14ac:dyDescent="0.25">
      <c r="A21" s="19" t="s">
        <v>43</v>
      </c>
      <c r="B21" s="4">
        <f t="shared" ref="B21" si="7">C21+D21</f>
        <v>48</v>
      </c>
      <c r="C21" s="5"/>
      <c r="D21" s="4">
        <f>E21+F21</f>
        <v>48</v>
      </c>
      <c r="E21" s="4">
        <f>G21+H21+M21</f>
        <v>48</v>
      </c>
      <c r="F21" s="5"/>
      <c r="G21" s="5"/>
      <c r="H21" s="4">
        <f>SUM(I21:L21)</f>
        <v>46</v>
      </c>
      <c r="I21" s="5"/>
      <c r="J21" s="5">
        <v>23</v>
      </c>
      <c r="K21" s="5">
        <v>19</v>
      </c>
      <c r="L21" s="5">
        <v>4</v>
      </c>
      <c r="M21" s="4">
        <f t="shared" ref="M21" si="8">SUM(N21:P21)</f>
        <v>2</v>
      </c>
      <c r="N21" s="5">
        <v>1</v>
      </c>
      <c r="O21" s="5"/>
      <c r="P21" s="5">
        <v>1</v>
      </c>
      <c r="Q21" s="6">
        <f>(H21/D21)*100</f>
        <v>95.833333333333343</v>
      </c>
      <c r="R21" s="6">
        <f>((J21+I21)/D21)*100</f>
        <v>47.916666666666671</v>
      </c>
      <c r="S21" s="54"/>
    </row>
    <row r="22" spans="1:19" ht="15.75" customHeight="1" x14ac:dyDescent="0.25">
      <c r="A22" s="19" t="s">
        <v>22</v>
      </c>
      <c r="B22" s="4">
        <f t="shared" si="2"/>
        <v>185</v>
      </c>
      <c r="C22" s="5">
        <v>1</v>
      </c>
      <c r="D22" s="4">
        <f t="shared" si="3"/>
        <v>184</v>
      </c>
      <c r="E22" s="4">
        <f t="shared" si="4"/>
        <v>184</v>
      </c>
      <c r="F22" s="5"/>
      <c r="G22" s="5"/>
      <c r="H22" s="4">
        <f t="shared" si="0"/>
        <v>149</v>
      </c>
      <c r="I22" s="5">
        <v>6</v>
      </c>
      <c r="J22" s="5">
        <v>31</v>
      </c>
      <c r="K22" s="5">
        <v>109</v>
      </c>
      <c r="L22" s="5">
        <v>3</v>
      </c>
      <c r="M22" s="4">
        <f t="shared" si="1"/>
        <v>35</v>
      </c>
      <c r="N22" s="5">
        <v>16</v>
      </c>
      <c r="O22" s="27">
        <v>18</v>
      </c>
      <c r="P22" s="5">
        <v>1</v>
      </c>
      <c r="Q22" s="6">
        <f t="shared" si="5"/>
        <v>80.978260869565219</v>
      </c>
      <c r="R22" s="6">
        <f t="shared" si="6"/>
        <v>20.108695652173914</v>
      </c>
      <c r="S22" s="54"/>
    </row>
    <row r="23" spans="1:19" ht="15.75" customHeight="1" x14ac:dyDescent="0.25">
      <c r="A23" s="19" t="s">
        <v>40</v>
      </c>
      <c r="B23" s="4">
        <f t="shared" si="2"/>
        <v>449</v>
      </c>
      <c r="C23" s="5">
        <v>11</v>
      </c>
      <c r="D23" s="4">
        <f>E23+F23</f>
        <v>438</v>
      </c>
      <c r="E23" s="4">
        <f>G23+H23+M23</f>
        <v>438</v>
      </c>
      <c r="F23" s="5"/>
      <c r="G23" s="5">
        <v>19</v>
      </c>
      <c r="H23" s="4">
        <f t="shared" si="0"/>
        <v>346</v>
      </c>
      <c r="I23" s="5">
        <v>2</v>
      </c>
      <c r="J23" s="5">
        <v>42</v>
      </c>
      <c r="K23" s="5">
        <v>230</v>
      </c>
      <c r="L23" s="5">
        <v>72</v>
      </c>
      <c r="M23" s="4">
        <f t="shared" si="1"/>
        <v>73</v>
      </c>
      <c r="N23" s="5">
        <v>32</v>
      </c>
      <c r="O23" s="27">
        <v>41</v>
      </c>
      <c r="P23" s="5"/>
      <c r="Q23" s="6">
        <f t="shared" si="5"/>
        <v>78.995433789954333</v>
      </c>
      <c r="R23" s="6">
        <f t="shared" si="6"/>
        <v>10.045662100456621</v>
      </c>
      <c r="S23" s="54"/>
    </row>
    <row r="24" spans="1:19" ht="15.75" customHeight="1" x14ac:dyDescent="0.25">
      <c r="A24" s="19" t="s">
        <v>78</v>
      </c>
      <c r="B24" s="4">
        <f t="shared" si="2"/>
        <v>27</v>
      </c>
      <c r="C24" s="5"/>
      <c r="D24" s="4">
        <f t="shared" ref="D24" si="9">E24+F24</f>
        <v>27</v>
      </c>
      <c r="E24" s="4">
        <f t="shared" ref="E24" si="10">G24+H24+M24</f>
        <v>27</v>
      </c>
      <c r="F24" s="5"/>
      <c r="G24" s="5"/>
      <c r="H24" s="4">
        <f t="shared" ref="H24" si="11">SUM(I24:L24)</f>
        <v>27</v>
      </c>
      <c r="I24" s="5"/>
      <c r="J24" s="5">
        <v>13</v>
      </c>
      <c r="K24" s="5">
        <v>14</v>
      </c>
      <c r="L24" s="5"/>
      <c r="M24" s="4">
        <f t="shared" si="1"/>
        <v>0</v>
      </c>
      <c r="N24" s="5"/>
      <c r="O24" s="27"/>
      <c r="P24" s="5"/>
      <c r="Q24" s="6">
        <f t="shared" ref="Q24" si="12">(H24/D24)*100</f>
        <v>100</v>
      </c>
      <c r="R24" s="6">
        <f t="shared" ref="R24" si="13">((J24+I24)/D24)*100</f>
        <v>48.148148148148145</v>
      </c>
      <c r="S24" s="54"/>
    </row>
    <row r="25" spans="1:19" ht="16.5" customHeight="1" x14ac:dyDescent="0.25">
      <c r="A25" s="10" t="s">
        <v>24</v>
      </c>
      <c r="B25" s="11">
        <f t="shared" si="2"/>
        <v>3062</v>
      </c>
      <c r="C25" s="12">
        <f>SUM(C9:C23)</f>
        <v>41</v>
      </c>
      <c r="D25" s="12">
        <f>E25+F25</f>
        <v>3021</v>
      </c>
      <c r="E25" s="12">
        <f>G25+H25+M25</f>
        <v>3015</v>
      </c>
      <c r="F25" s="12">
        <f>SUM(F9:F24)</f>
        <v>6</v>
      </c>
      <c r="G25" s="12">
        <f>SUM(G9:G23)</f>
        <v>38</v>
      </c>
      <c r="H25" s="12">
        <f>I25+J25+K25+L25</f>
        <v>2566</v>
      </c>
      <c r="I25" s="12">
        <f>SUM(I9:I24)</f>
        <v>76</v>
      </c>
      <c r="J25" s="12">
        <f>SUM(J9:J24)</f>
        <v>434</v>
      </c>
      <c r="K25" s="12">
        <f>SUM(K9:K24)</f>
        <v>1757</v>
      </c>
      <c r="L25" s="12">
        <f>SUM(L9:L23)</f>
        <v>299</v>
      </c>
      <c r="M25" s="12">
        <f>N25+O25+P25</f>
        <v>411</v>
      </c>
      <c r="N25" s="12">
        <f>SUM(N9:N23)</f>
        <v>134</v>
      </c>
      <c r="O25" s="12">
        <f>SUM(O9:O23)</f>
        <v>125</v>
      </c>
      <c r="P25" s="12">
        <f>SUM(P9:P23)</f>
        <v>152</v>
      </c>
      <c r="Q25" s="13">
        <f t="shared" si="5"/>
        <v>84.93876199933797</v>
      </c>
      <c r="R25" s="13">
        <f t="shared" si="6"/>
        <v>16.881827209533267</v>
      </c>
      <c r="S25" s="8"/>
    </row>
    <row r="26" spans="1:19" x14ac:dyDescent="0.25">
      <c r="A26" s="10" t="s">
        <v>25</v>
      </c>
      <c r="B26" s="55"/>
      <c r="C26" s="55"/>
      <c r="D26" s="16">
        <f>(D25/B25)*100</f>
        <v>98.661005878510778</v>
      </c>
      <c r="E26" s="16">
        <f>(E25/D25)*100</f>
        <v>99.801390268123129</v>
      </c>
      <c r="F26" s="16">
        <f>(F25/D25)*100</f>
        <v>0.19860973187686196</v>
      </c>
      <c r="G26" s="16">
        <f>(G25/D25)*100</f>
        <v>1.257861635220126</v>
      </c>
      <c r="H26" s="16">
        <f>(H25/D25)*100</f>
        <v>84.93876199933797</v>
      </c>
      <c r="I26" s="16">
        <f>(I25/D25)*100</f>
        <v>2.5157232704402519</v>
      </c>
      <c r="J26" s="16">
        <f>(J25/D25)*100</f>
        <v>14.366103939093017</v>
      </c>
      <c r="K26" s="16">
        <f>(K25/D25)*100</f>
        <v>58.159549817941084</v>
      </c>
      <c r="L26" s="16">
        <f>L25/D25*100</f>
        <v>9.8973849718636213</v>
      </c>
      <c r="M26" s="16">
        <f>(M25/D25)*100</f>
        <v>13.604766633565044</v>
      </c>
      <c r="N26" s="16">
        <f>(N25/D25)*100</f>
        <v>4.4356173452499172</v>
      </c>
      <c r="O26" s="16">
        <f>(O25/D25)*100</f>
        <v>4.1377027474346235</v>
      </c>
      <c r="P26" s="16">
        <f>(P25/D25)*100</f>
        <v>5.0314465408805038</v>
      </c>
      <c r="Q26" s="22"/>
      <c r="R26" s="22"/>
      <c r="S26" s="54"/>
    </row>
    <row r="27" spans="1:19" s="24" customForma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s="24" customFormat="1" x14ac:dyDescent="0.2">
      <c r="A28" s="131" t="s">
        <v>114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</row>
    <row r="29" spans="1:19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7.25" customHeight="1" x14ac:dyDescent="0.25">
      <c r="A31" s="118" t="s">
        <v>41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</row>
    <row r="32" spans="1:19" ht="17.25" customHeight="1" x14ac:dyDescent="0.25">
      <c r="A32" s="119" t="s">
        <v>113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</row>
    <row r="33" spans="1:19" ht="17.25" customHeight="1" x14ac:dyDescent="0.25">
      <c r="A33" s="81"/>
      <c r="B33" s="81"/>
      <c r="C33" s="76"/>
      <c r="D33" s="76"/>
      <c r="E33" s="89" t="s">
        <v>91</v>
      </c>
      <c r="F33" s="89"/>
      <c r="G33" s="89"/>
      <c r="H33" s="89"/>
      <c r="I33" s="89"/>
      <c r="J33" s="89"/>
      <c r="K33" s="89"/>
      <c r="L33" s="89"/>
      <c r="M33" s="89"/>
      <c r="N33" s="89"/>
      <c r="O33" s="79" t="s">
        <v>100</v>
      </c>
      <c r="P33" s="25"/>
      <c r="Q33" s="25"/>
      <c r="R33" s="25"/>
      <c r="S33" s="25"/>
    </row>
    <row r="34" spans="1:19" ht="17.25" customHeight="1" x14ac:dyDescent="0.25">
      <c r="A34" s="18"/>
      <c r="B34" s="147" t="s">
        <v>26</v>
      </c>
      <c r="C34" s="147"/>
      <c r="D34" s="79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79"/>
      <c r="P34" s="127" t="s">
        <v>89</v>
      </c>
      <c r="Q34" s="127"/>
      <c r="R34" s="127"/>
      <c r="S34" s="25"/>
    </row>
    <row r="35" spans="1:19" ht="21.75" customHeight="1" x14ac:dyDescent="0.25">
      <c r="A35" s="120" t="s">
        <v>1</v>
      </c>
      <c r="B35" s="121" t="s">
        <v>85</v>
      </c>
      <c r="C35" s="121" t="s">
        <v>90</v>
      </c>
      <c r="D35" s="121" t="s">
        <v>86</v>
      </c>
      <c r="E35" s="121" t="s">
        <v>87</v>
      </c>
      <c r="F35" s="121" t="s">
        <v>3</v>
      </c>
      <c r="G35" s="121" t="s">
        <v>77</v>
      </c>
      <c r="H35" s="120" t="s">
        <v>4</v>
      </c>
      <c r="I35" s="120"/>
      <c r="J35" s="120"/>
      <c r="K35" s="120"/>
      <c r="L35" s="120"/>
      <c r="M35" s="123" t="s">
        <v>5</v>
      </c>
      <c r="N35" s="124"/>
      <c r="O35" s="124"/>
      <c r="P35" s="125"/>
      <c r="Q35" s="121" t="s">
        <v>112</v>
      </c>
      <c r="R35" s="121" t="s">
        <v>7</v>
      </c>
      <c r="S35" s="129" t="s">
        <v>8</v>
      </c>
    </row>
    <row r="36" spans="1:19" ht="94.5" customHeight="1" x14ac:dyDescent="0.25">
      <c r="A36" s="120"/>
      <c r="B36" s="122"/>
      <c r="C36" s="121"/>
      <c r="D36" s="121"/>
      <c r="E36" s="121"/>
      <c r="F36" s="121"/>
      <c r="G36" s="121"/>
      <c r="H36" s="65" t="s">
        <v>88</v>
      </c>
      <c r="I36" s="65" t="s">
        <v>81</v>
      </c>
      <c r="J36" s="65" t="s">
        <v>9</v>
      </c>
      <c r="K36" s="65" t="s">
        <v>83</v>
      </c>
      <c r="L36" s="65" t="s">
        <v>82</v>
      </c>
      <c r="M36" s="65" t="s">
        <v>84</v>
      </c>
      <c r="N36" s="65" t="s">
        <v>10</v>
      </c>
      <c r="O36" s="65" t="s">
        <v>11</v>
      </c>
      <c r="P36" s="65" t="s">
        <v>12</v>
      </c>
      <c r="Q36" s="121"/>
      <c r="R36" s="122"/>
      <c r="S36" s="130"/>
    </row>
    <row r="37" spans="1:19" x14ac:dyDescent="0.25">
      <c r="A37" s="63">
        <v>1</v>
      </c>
      <c r="B37" s="3">
        <v>2</v>
      </c>
      <c r="C37" s="63">
        <v>3</v>
      </c>
      <c r="D37" s="63">
        <v>4</v>
      </c>
      <c r="E37" s="63">
        <v>5</v>
      </c>
      <c r="F37" s="63">
        <v>6</v>
      </c>
      <c r="G37" s="63">
        <v>7</v>
      </c>
      <c r="H37" s="63">
        <v>8</v>
      </c>
      <c r="I37" s="63">
        <v>9</v>
      </c>
      <c r="J37" s="63">
        <v>10</v>
      </c>
      <c r="K37" s="63">
        <v>11</v>
      </c>
      <c r="L37" s="63">
        <v>12</v>
      </c>
      <c r="M37" s="63">
        <v>13</v>
      </c>
      <c r="N37" s="63">
        <v>14</v>
      </c>
      <c r="O37" s="63">
        <v>15</v>
      </c>
      <c r="P37" s="63">
        <v>16</v>
      </c>
      <c r="Q37" s="63">
        <v>17</v>
      </c>
      <c r="R37" s="3">
        <v>18</v>
      </c>
      <c r="S37" s="3">
        <v>19</v>
      </c>
    </row>
    <row r="38" spans="1:19" ht="19.5" customHeight="1" x14ac:dyDescent="0.25">
      <c r="A38" s="19" t="s">
        <v>13</v>
      </c>
      <c r="B38" s="4">
        <f>C38+D38</f>
        <v>15</v>
      </c>
      <c r="C38" s="26"/>
      <c r="D38" s="4">
        <f>E38+F38</f>
        <v>15</v>
      </c>
      <c r="E38" s="4">
        <f>G38+H38+M38</f>
        <v>15</v>
      </c>
      <c r="F38" s="27"/>
      <c r="G38" s="27"/>
      <c r="H38" s="4">
        <f>SUM(I38:L38)</f>
        <v>13</v>
      </c>
      <c r="I38" s="27"/>
      <c r="J38" s="27">
        <v>2</v>
      </c>
      <c r="K38" s="27">
        <v>10</v>
      </c>
      <c r="L38" s="27">
        <v>1</v>
      </c>
      <c r="M38" s="4">
        <f>N38+O38+P38</f>
        <v>2</v>
      </c>
      <c r="N38" s="27"/>
      <c r="O38" s="27"/>
      <c r="P38" s="27">
        <v>2</v>
      </c>
      <c r="Q38" s="6">
        <f t="shared" ref="Q38:Q54" si="14">(H38/D38)*100</f>
        <v>86.666666666666671</v>
      </c>
      <c r="R38" s="6">
        <f t="shared" ref="R38:R54" si="15">((J38+I38)/D38)*100</f>
        <v>13.333333333333334</v>
      </c>
      <c r="S38" s="54"/>
    </row>
    <row r="39" spans="1:19" ht="19.5" customHeight="1" x14ac:dyDescent="0.25">
      <c r="A39" s="19" t="s">
        <v>14</v>
      </c>
      <c r="B39" s="4">
        <f t="shared" ref="B39:B54" si="16">C39+D39</f>
        <v>9</v>
      </c>
      <c r="C39" s="5"/>
      <c r="D39" s="4">
        <f t="shared" ref="D39:D53" si="17">E39+F39</f>
        <v>9</v>
      </c>
      <c r="E39" s="4">
        <f t="shared" ref="E39:E53" si="18">G39+H39+M39</f>
        <v>9</v>
      </c>
      <c r="F39" s="5"/>
      <c r="G39" s="5"/>
      <c r="H39" s="4">
        <f>SUM(I39:L39)</f>
        <v>9</v>
      </c>
      <c r="I39" s="5"/>
      <c r="J39" s="5"/>
      <c r="K39" s="5">
        <v>9</v>
      </c>
      <c r="L39" s="5"/>
      <c r="M39" s="4">
        <f t="shared" ref="M39:M52" si="19">N39+O39+P39</f>
        <v>0</v>
      </c>
      <c r="N39" s="5"/>
      <c r="O39" s="5"/>
      <c r="P39" s="5"/>
      <c r="Q39" s="6">
        <f t="shared" si="14"/>
        <v>100</v>
      </c>
      <c r="R39" s="6">
        <f t="shared" si="15"/>
        <v>0</v>
      </c>
      <c r="S39" s="54"/>
    </row>
    <row r="40" spans="1:19" ht="19.5" customHeight="1" x14ac:dyDescent="0.25">
      <c r="A40" s="19" t="s">
        <v>36</v>
      </c>
      <c r="B40" s="4">
        <f t="shared" si="16"/>
        <v>24</v>
      </c>
      <c r="C40" s="5"/>
      <c r="D40" s="4">
        <f>E40+F40</f>
        <v>24</v>
      </c>
      <c r="E40" s="4">
        <f>G40+H40+M40</f>
        <v>24</v>
      </c>
      <c r="F40" s="5"/>
      <c r="G40" s="5"/>
      <c r="H40" s="4">
        <f>I40+J40+K40+L40</f>
        <v>9</v>
      </c>
      <c r="I40" s="5">
        <v>1</v>
      </c>
      <c r="J40" s="5">
        <v>2</v>
      </c>
      <c r="K40" s="5">
        <v>6</v>
      </c>
      <c r="L40" s="5"/>
      <c r="M40" s="4">
        <f t="shared" si="19"/>
        <v>15</v>
      </c>
      <c r="N40" s="5">
        <v>6</v>
      </c>
      <c r="O40" s="5">
        <v>4</v>
      </c>
      <c r="P40" s="5">
        <v>5</v>
      </c>
      <c r="Q40" s="6">
        <f t="shared" si="14"/>
        <v>37.5</v>
      </c>
      <c r="R40" s="6">
        <f t="shared" si="15"/>
        <v>12.5</v>
      </c>
      <c r="S40" s="54"/>
    </row>
    <row r="41" spans="1:19" ht="25.5" x14ac:dyDescent="0.25">
      <c r="A41" s="19" t="s">
        <v>46</v>
      </c>
      <c r="B41" s="4">
        <f t="shared" si="16"/>
        <v>45</v>
      </c>
      <c r="C41" s="5"/>
      <c r="D41" s="4">
        <f t="shared" si="17"/>
        <v>45</v>
      </c>
      <c r="E41" s="4">
        <f t="shared" si="18"/>
        <v>44</v>
      </c>
      <c r="F41" s="5">
        <v>1</v>
      </c>
      <c r="G41" s="5"/>
      <c r="H41" s="4">
        <f t="shared" ref="H41:H52" si="20">SUM(I41:L41)</f>
        <v>40</v>
      </c>
      <c r="I41" s="5">
        <v>1</v>
      </c>
      <c r="J41" s="5">
        <v>2</v>
      </c>
      <c r="K41" s="5">
        <v>36</v>
      </c>
      <c r="L41" s="5">
        <v>1</v>
      </c>
      <c r="M41" s="4">
        <f t="shared" si="19"/>
        <v>4</v>
      </c>
      <c r="N41" s="5"/>
      <c r="O41" s="5"/>
      <c r="P41" s="5">
        <v>4</v>
      </c>
      <c r="Q41" s="6">
        <f t="shared" si="14"/>
        <v>88.888888888888886</v>
      </c>
      <c r="R41" s="6">
        <f t="shared" si="15"/>
        <v>6.666666666666667</v>
      </c>
      <c r="S41" s="54"/>
    </row>
    <row r="42" spans="1:19" s="67" customFormat="1" ht="17.25" customHeight="1" x14ac:dyDescent="0.25">
      <c r="A42" s="19" t="s">
        <v>15</v>
      </c>
      <c r="B42" s="4">
        <f t="shared" si="16"/>
        <v>13</v>
      </c>
      <c r="C42" s="27"/>
      <c r="D42" s="4">
        <f t="shared" si="17"/>
        <v>13</v>
      </c>
      <c r="E42" s="4">
        <f t="shared" si="18"/>
        <v>13</v>
      </c>
      <c r="F42" s="27"/>
      <c r="G42" s="27"/>
      <c r="H42" s="4">
        <f t="shared" si="20"/>
        <v>8</v>
      </c>
      <c r="I42" s="27"/>
      <c r="J42" s="27"/>
      <c r="K42" s="27">
        <v>6</v>
      </c>
      <c r="L42" s="27">
        <v>2</v>
      </c>
      <c r="M42" s="4">
        <f t="shared" si="19"/>
        <v>5</v>
      </c>
      <c r="N42" s="27">
        <v>3</v>
      </c>
      <c r="O42" s="27"/>
      <c r="P42" s="27">
        <v>2</v>
      </c>
      <c r="Q42" s="6">
        <f t="shared" si="14"/>
        <v>61.53846153846154</v>
      </c>
      <c r="R42" s="6">
        <f t="shared" si="15"/>
        <v>0</v>
      </c>
      <c r="S42" s="55"/>
    </row>
    <row r="43" spans="1:19" ht="17.25" customHeight="1" x14ac:dyDescent="0.25">
      <c r="A43" s="19" t="s">
        <v>35</v>
      </c>
      <c r="B43" s="4">
        <f t="shared" si="16"/>
        <v>16</v>
      </c>
      <c r="C43" s="5"/>
      <c r="D43" s="4">
        <f t="shared" si="17"/>
        <v>16</v>
      </c>
      <c r="E43" s="4">
        <f t="shared" si="18"/>
        <v>16</v>
      </c>
      <c r="F43" s="5"/>
      <c r="G43" s="5"/>
      <c r="H43" s="4">
        <f t="shared" si="20"/>
        <v>13</v>
      </c>
      <c r="I43" s="5">
        <v>0</v>
      </c>
      <c r="J43" s="5">
        <v>8</v>
      </c>
      <c r="K43" s="5">
        <v>5</v>
      </c>
      <c r="L43" s="5">
        <v>0</v>
      </c>
      <c r="M43" s="4">
        <f t="shared" si="19"/>
        <v>3</v>
      </c>
      <c r="N43" s="5">
        <v>3</v>
      </c>
      <c r="O43" s="5"/>
      <c r="P43" s="5"/>
      <c r="Q43" s="6">
        <f t="shared" si="14"/>
        <v>81.25</v>
      </c>
      <c r="R43" s="6">
        <f t="shared" si="15"/>
        <v>50</v>
      </c>
      <c r="S43" s="54"/>
    </row>
    <row r="44" spans="1:19" ht="17.25" customHeight="1" x14ac:dyDescent="0.25">
      <c r="A44" s="19" t="s">
        <v>16</v>
      </c>
      <c r="B44" s="4">
        <f t="shared" si="16"/>
        <v>19</v>
      </c>
      <c r="C44" s="5">
        <v>1</v>
      </c>
      <c r="D44" s="4">
        <f t="shared" si="17"/>
        <v>18</v>
      </c>
      <c r="E44" s="4">
        <f t="shared" si="18"/>
        <v>18</v>
      </c>
      <c r="F44" s="5"/>
      <c r="G44" s="5"/>
      <c r="H44" s="4">
        <f t="shared" si="20"/>
        <v>14</v>
      </c>
      <c r="I44" s="5"/>
      <c r="J44" s="5"/>
      <c r="K44" s="5">
        <v>14</v>
      </c>
      <c r="L44" s="5"/>
      <c r="M44" s="4">
        <f t="shared" si="19"/>
        <v>4</v>
      </c>
      <c r="N44" s="5"/>
      <c r="O44" s="5"/>
      <c r="P44" s="5">
        <v>4</v>
      </c>
      <c r="Q44" s="6">
        <f t="shared" si="14"/>
        <v>77.777777777777786</v>
      </c>
      <c r="R44" s="6">
        <f t="shared" si="15"/>
        <v>0</v>
      </c>
      <c r="S44" s="54"/>
    </row>
    <row r="45" spans="1:19" ht="24.75" customHeight="1" x14ac:dyDescent="0.25">
      <c r="A45" s="19" t="s">
        <v>44</v>
      </c>
      <c r="B45" s="4">
        <f t="shared" si="16"/>
        <v>34</v>
      </c>
      <c r="C45" s="5"/>
      <c r="D45" s="4">
        <f t="shared" si="17"/>
        <v>34</v>
      </c>
      <c r="E45" s="4">
        <f t="shared" si="18"/>
        <v>34</v>
      </c>
      <c r="F45" s="5"/>
      <c r="G45" s="5"/>
      <c r="H45" s="4">
        <f t="shared" si="20"/>
        <v>29</v>
      </c>
      <c r="I45" s="5"/>
      <c r="J45" s="5"/>
      <c r="K45" s="5">
        <v>29</v>
      </c>
      <c r="L45" s="5"/>
      <c r="M45" s="4">
        <f t="shared" si="19"/>
        <v>5</v>
      </c>
      <c r="N45" s="5">
        <v>2</v>
      </c>
      <c r="O45" s="5"/>
      <c r="P45" s="5">
        <v>3</v>
      </c>
      <c r="Q45" s="6">
        <f t="shared" si="14"/>
        <v>85.294117647058826</v>
      </c>
      <c r="R45" s="6">
        <f t="shared" si="15"/>
        <v>0</v>
      </c>
      <c r="S45" s="54"/>
    </row>
    <row r="46" spans="1:19" ht="24.75" customHeight="1" x14ac:dyDescent="0.25">
      <c r="A46" s="19" t="s">
        <v>148</v>
      </c>
      <c r="B46" s="4">
        <f t="shared" si="16"/>
        <v>4</v>
      </c>
      <c r="C46" s="5"/>
      <c r="D46" s="4">
        <f t="shared" si="17"/>
        <v>4</v>
      </c>
      <c r="E46" s="4">
        <f t="shared" si="18"/>
        <v>4</v>
      </c>
      <c r="F46" s="5"/>
      <c r="G46" s="5"/>
      <c r="H46" s="4">
        <f t="shared" si="20"/>
        <v>4</v>
      </c>
      <c r="I46" s="5"/>
      <c r="J46" s="5"/>
      <c r="K46" s="5">
        <v>4</v>
      </c>
      <c r="L46" s="5"/>
      <c r="M46" s="4">
        <f t="shared" si="19"/>
        <v>0</v>
      </c>
      <c r="N46" s="5"/>
      <c r="O46" s="5"/>
      <c r="P46" s="5"/>
      <c r="Q46" s="6">
        <f t="shared" si="14"/>
        <v>100</v>
      </c>
      <c r="R46" s="6">
        <f t="shared" si="15"/>
        <v>0</v>
      </c>
      <c r="S46" s="54"/>
    </row>
    <row r="47" spans="1:19" ht="24" customHeight="1" x14ac:dyDescent="0.25">
      <c r="A47" s="19" t="s">
        <v>45</v>
      </c>
      <c r="B47" s="4">
        <f t="shared" si="16"/>
        <v>15</v>
      </c>
      <c r="C47" s="5">
        <v>2</v>
      </c>
      <c r="D47" s="4">
        <f t="shared" si="17"/>
        <v>13</v>
      </c>
      <c r="E47" s="4">
        <f t="shared" si="18"/>
        <v>13</v>
      </c>
      <c r="F47" s="5"/>
      <c r="G47" s="5"/>
      <c r="H47" s="4">
        <f t="shared" si="20"/>
        <v>8</v>
      </c>
      <c r="I47" s="5"/>
      <c r="J47" s="5">
        <v>1</v>
      </c>
      <c r="K47" s="5">
        <v>5</v>
      </c>
      <c r="L47" s="5">
        <v>2</v>
      </c>
      <c r="M47" s="4">
        <f t="shared" si="19"/>
        <v>5</v>
      </c>
      <c r="N47" s="5"/>
      <c r="O47" s="5"/>
      <c r="P47" s="5">
        <v>5</v>
      </c>
      <c r="Q47" s="6">
        <f t="shared" si="14"/>
        <v>61.53846153846154</v>
      </c>
      <c r="R47" s="6">
        <f t="shared" si="15"/>
        <v>7.6923076923076925</v>
      </c>
      <c r="S47" s="54"/>
    </row>
    <row r="48" spans="1:19" s="67" customFormat="1" ht="19.5" customHeight="1" x14ac:dyDescent="0.25">
      <c r="A48" s="19" t="s">
        <v>19</v>
      </c>
      <c r="B48" s="4">
        <f t="shared" si="16"/>
        <v>44</v>
      </c>
      <c r="C48" s="27"/>
      <c r="D48" s="4">
        <f t="shared" si="17"/>
        <v>44</v>
      </c>
      <c r="E48" s="4">
        <f t="shared" si="18"/>
        <v>44</v>
      </c>
      <c r="F48" s="27"/>
      <c r="G48" s="27"/>
      <c r="H48" s="4">
        <f t="shared" si="20"/>
        <v>44</v>
      </c>
      <c r="I48" s="27"/>
      <c r="J48" s="27">
        <v>9</v>
      </c>
      <c r="K48" s="27">
        <v>20</v>
      </c>
      <c r="L48" s="27">
        <v>15</v>
      </c>
      <c r="M48" s="4">
        <f t="shared" si="19"/>
        <v>0</v>
      </c>
      <c r="N48" s="27"/>
      <c r="O48" s="27"/>
      <c r="P48" s="27"/>
      <c r="Q48" s="6">
        <f t="shared" si="14"/>
        <v>100</v>
      </c>
      <c r="R48" s="6">
        <f t="shared" si="15"/>
        <v>20.454545454545457</v>
      </c>
      <c r="S48" s="55"/>
    </row>
    <row r="49" spans="1:19" ht="25.5" x14ac:dyDescent="0.25">
      <c r="A49" s="19" t="s">
        <v>38</v>
      </c>
      <c r="B49" s="4">
        <f t="shared" si="16"/>
        <v>29</v>
      </c>
      <c r="C49" s="5">
        <v>1</v>
      </c>
      <c r="D49" s="4">
        <f t="shared" si="17"/>
        <v>28</v>
      </c>
      <c r="E49" s="4">
        <f t="shared" si="18"/>
        <v>28</v>
      </c>
      <c r="F49" s="5"/>
      <c r="G49" s="5">
        <v>4</v>
      </c>
      <c r="H49" s="4">
        <f t="shared" si="20"/>
        <v>17</v>
      </c>
      <c r="I49" s="5"/>
      <c r="J49" s="5">
        <v>4</v>
      </c>
      <c r="K49" s="5">
        <v>12</v>
      </c>
      <c r="L49" s="5">
        <v>1</v>
      </c>
      <c r="M49" s="4">
        <f t="shared" si="19"/>
        <v>7</v>
      </c>
      <c r="N49" s="5">
        <v>1</v>
      </c>
      <c r="O49" s="5">
        <v>4</v>
      </c>
      <c r="P49" s="5">
        <v>2</v>
      </c>
      <c r="Q49" s="6">
        <f t="shared" si="14"/>
        <v>60.714285714285708</v>
      </c>
      <c r="R49" s="6">
        <f t="shared" si="15"/>
        <v>14.285714285714285</v>
      </c>
      <c r="S49" s="54"/>
    </row>
    <row r="50" spans="1:19" ht="23.25" customHeight="1" x14ac:dyDescent="0.25">
      <c r="A50" s="19" t="s">
        <v>43</v>
      </c>
      <c r="B50" s="4">
        <f t="shared" si="16"/>
        <v>11</v>
      </c>
      <c r="C50" s="5"/>
      <c r="D50" s="4">
        <f t="shared" si="17"/>
        <v>11</v>
      </c>
      <c r="E50" s="4">
        <f t="shared" si="18"/>
        <v>11</v>
      </c>
      <c r="F50" s="5"/>
      <c r="G50" s="5"/>
      <c r="H50" s="4">
        <f t="shared" si="20"/>
        <v>10</v>
      </c>
      <c r="I50" s="5"/>
      <c r="J50" s="5">
        <v>5</v>
      </c>
      <c r="K50" s="5">
        <v>3</v>
      </c>
      <c r="L50" s="5">
        <v>2</v>
      </c>
      <c r="M50" s="4">
        <f t="shared" si="19"/>
        <v>1</v>
      </c>
      <c r="N50" s="5"/>
      <c r="O50" s="5"/>
      <c r="P50" s="5">
        <v>1</v>
      </c>
      <c r="Q50" s="6">
        <f t="shared" si="14"/>
        <v>90.909090909090907</v>
      </c>
      <c r="R50" s="6">
        <f t="shared" si="15"/>
        <v>45.454545454545453</v>
      </c>
      <c r="S50" s="54"/>
    </row>
    <row r="51" spans="1:19" ht="15" customHeight="1" x14ac:dyDescent="0.25">
      <c r="A51" s="19" t="s">
        <v>22</v>
      </c>
      <c r="B51" s="4">
        <f t="shared" si="16"/>
        <v>18</v>
      </c>
      <c r="C51" s="5"/>
      <c r="D51" s="4">
        <f t="shared" si="17"/>
        <v>18</v>
      </c>
      <c r="E51" s="4">
        <f t="shared" si="18"/>
        <v>18</v>
      </c>
      <c r="F51" s="5"/>
      <c r="G51" s="5"/>
      <c r="H51" s="4">
        <f t="shared" si="20"/>
        <v>13</v>
      </c>
      <c r="I51" s="5"/>
      <c r="J51" s="5">
        <v>8</v>
      </c>
      <c r="K51" s="5">
        <v>5</v>
      </c>
      <c r="L51" s="5"/>
      <c r="M51" s="4">
        <f t="shared" si="19"/>
        <v>5</v>
      </c>
      <c r="N51" s="5">
        <v>1</v>
      </c>
      <c r="O51" s="27">
        <v>3</v>
      </c>
      <c r="P51" s="5">
        <v>1</v>
      </c>
      <c r="Q51" s="6">
        <f t="shared" si="14"/>
        <v>72.222222222222214</v>
      </c>
      <c r="R51" s="6">
        <f t="shared" si="15"/>
        <v>44.444444444444443</v>
      </c>
      <c r="S51" s="54"/>
    </row>
    <row r="52" spans="1:19" ht="15" customHeight="1" x14ac:dyDescent="0.25">
      <c r="A52" s="19" t="s">
        <v>40</v>
      </c>
      <c r="B52" s="4">
        <f t="shared" si="16"/>
        <v>112</v>
      </c>
      <c r="C52" s="5">
        <v>1</v>
      </c>
      <c r="D52" s="4">
        <f t="shared" si="17"/>
        <v>111</v>
      </c>
      <c r="E52" s="4">
        <f t="shared" si="18"/>
        <v>111</v>
      </c>
      <c r="F52" s="5"/>
      <c r="G52" s="5">
        <v>6</v>
      </c>
      <c r="H52" s="4">
        <f t="shared" si="20"/>
        <v>86</v>
      </c>
      <c r="I52" s="5"/>
      <c r="J52" s="5">
        <v>11</v>
      </c>
      <c r="K52" s="5">
        <v>60</v>
      </c>
      <c r="L52" s="5">
        <v>15</v>
      </c>
      <c r="M52" s="4">
        <f t="shared" si="19"/>
        <v>19</v>
      </c>
      <c r="N52" s="5">
        <v>5</v>
      </c>
      <c r="O52" s="27">
        <v>14</v>
      </c>
      <c r="P52" s="5"/>
      <c r="Q52" s="6">
        <f t="shared" si="14"/>
        <v>77.477477477477478</v>
      </c>
      <c r="R52" s="6">
        <f t="shared" si="15"/>
        <v>9.9099099099099099</v>
      </c>
      <c r="S52" s="54"/>
    </row>
    <row r="53" spans="1:19" ht="16.5" customHeight="1" x14ac:dyDescent="0.25">
      <c r="A53" s="19" t="s">
        <v>78</v>
      </c>
      <c r="B53" s="4">
        <f t="shared" si="16"/>
        <v>2</v>
      </c>
      <c r="C53" s="5"/>
      <c r="D53" s="4">
        <f t="shared" si="17"/>
        <v>2</v>
      </c>
      <c r="E53" s="4">
        <f t="shared" si="18"/>
        <v>2</v>
      </c>
      <c r="F53" s="5"/>
      <c r="G53" s="5"/>
      <c r="H53" s="4">
        <f t="shared" ref="H53" si="21">SUM(I53:L53)</f>
        <v>2</v>
      </c>
      <c r="I53" s="5"/>
      <c r="J53" s="5">
        <v>1</v>
      </c>
      <c r="K53" s="5">
        <v>1</v>
      </c>
      <c r="L53" s="5"/>
      <c r="M53" s="4">
        <f t="shared" ref="M53" si="22">SUM(N53:P53)</f>
        <v>0</v>
      </c>
      <c r="N53" s="5"/>
      <c r="O53" s="27"/>
      <c r="P53" s="5"/>
      <c r="Q53" s="6">
        <f t="shared" si="14"/>
        <v>100</v>
      </c>
      <c r="R53" s="6">
        <f t="shared" si="15"/>
        <v>50</v>
      </c>
      <c r="S53" s="54"/>
    </row>
    <row r="54" spans="1:19" x14ac:dyDescent="0.25">
      <c r="A54" s="10" t="s">
        <v>24</v>
      </c>
      <c r="B54" s="11">
        <f t="shared" si="16"/>
        <v>410</v>
      </c>
      <c r="C54" s="12">
        <f>SUM(C38:C52)</f>
        <v>5</v>
      </c>
      <c r="D54" s="12">
        <f>E54+F54</f>
        <v>405</v>
      </c>
      <c r="E54" s="12">
        <f>G54+H54+M54</f>
        <v>404</v>
      </c>
      <c r="F54" s="12">
        <f>SUM(F38:F52)</f>
        <v>1</v>
      </c>
      <c r="G54" s="12">
        <f>SUM(G38:G52)</f>
        <v>10</v>
      </c>
      <c r="H54" s="12">
        <f>I54+J54+K54+L54</f>
        <v>319</v>
      </c>
      <c r="I54" s="12">
        <f>SUM(I38:I52)</f>
        <v>2</v>
      </c>
      <c r="J54" s="12">
        <f>SUM(J38:J53)</f>
        <v>53</v>
      </c>
      <c r="K54" s="12">
        <f>SUM(K38:K53)</f>
        <v>225</v>
      </c>
      <c r="L54" s="12">
        <f>SUM(L38:L52)</f>
        <v>39</v>
      </c>
      <c r="M54" s="12">
        <f>N54+O54+P54</f>
        <v>75</v>
      </c>
      <c r="N54" s="12">
        <f>SUM(N38:N52)</f>
        <v>21</v>
      </c>
      <c r="O54" s="12">
        <f>SUM(O38:O52)</f>
        <v>25</v>
      </c>
      <c r="P54" s="12">
        <f>SUM(P38:P52)</f>
        <v>29</v>
      </c>
      <c r="Q54" s="13">
        <f t="shared" si="14"/>
        <v>78.76543209876543</v>
      </c>
      <c r="R54" s="13">
        <f t="shared" si="15"/>
        <v>13.580246913580247</v>
      </c>
      <c r="S54" s="68"/>
    </row>
    <row r="55" spans="1:19" ht="15.75" customHeight="1" x14ac:dyDescent="0.25">
      <c r="A55" s="10" t="s">
        <v>25</v>
      </c>
      <c r="B55" s="55"/>
      <c r="C55" s="55"/>
      <c r="D55" s="16">
        <f>(D54/B54)*100</f>
        <v>98.780487804878049</v>
      </c>
      <c r="E55" s="16">
        <f>(E54/D54)*100</f>
        <v>99.753086419753089</v>
      </c>
      <c r="F55" s="16">
        <f>(F54/D54)*100</f>
        <v>0.24691358024691357</v>
      </c>
      <c r="G55" s="16">
        <f>(G54/D54)*100</f>
        <v>2.4691358024691357</v>
      </c>
      <c r="H55" s="16">
        <f>(H54/D54)*100</f>
        <v>78.76543209876543</v>
      </c>
      <c r="I55" s="16">
        <f>(I54/D54)*100</f>
        <v>0.49382716049382713</v>
      </c>
      <c r="J55" s="16">
        <f>(J54/D54)*100</f>
        <v>13.086419753086421</v>
      </c>
      <c r="K55" s="16">
        <f>(K54/D54)*100</f>
        <v>55.555555555555557</v>
      </c>
      <c r="L55" s="16">
        <f>(L54/D54)*100</f>
        <v>9.6296296296296298</v>
      </c>
      <c r="M55" s="16">
        <f>(M54/D54)*100</f>
        <v>18.518518518518519</v>
      </c>
      <c r="N55" s="16">
        <f>(N54/D54)*100</f>
        <v>5.1851851851851851</v>
      </c>
      <c r="O55" s="16">
        <f>(O54/D54)*100</f>
        <v>6.1728395061728394</v>
      </c>
      <c r="P55" s="16">
        <f>(P54/D54)*100</f>
        <v>7.1604938271604937</v>
      </c>
      <c r="Q55" s="29"/>
      <c r="R55" s="29"/>
      <c r="S55" s="54"/>
    </row>
    <row r="56" spans="1:19" s="24" customForma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s="24" customFormat="1" x14ac:dyDescent="0.2">
      <c r="A57" s="131" t="s">
        <v>114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</row>
    <row r="58" spans="1:19" ht="15" x14ac:dyDescent="0.25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</row>
    <row r="59" spans="1:19" ht="16.5" customHeight="1" x14ac:dyDescent="0.25">
      <c r="A59" s="118" t="s">
        <v>41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</row>
    <row r="60" spans="1:19" ht="16.5" customHeight="1" x14ac:dyDescent="0.25">
      <c r="A60" s="119" t="s">
        <v>113</v>
      </c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</row>
    <row r="61" spans="1:19" ht="16.5" customHeight="1" x14ac:dyDescent="0.25">
      <c r="A61" s="81"/>
      <c r="B61" s="81"/>
      <c r="C61" s="76"/>
      <c r="D61" s="76"/>
      <c r="E61" s="83"/>
      <c r="F61" s="81" t="s">
        <v>33</v>
      </c>
      <c r="G61" s="81"/>
      <c r="H61" s="81"/>
      <c r="I61" s="81"/>
      <c r="J61" s="81"/>
      <c r="K61" s="81"/>
      <c r="L61" s="81"/>
      <c r="M61" s="81"/>
      <c r="N61" s="81"/>
      <c r="O61" s="79" t="s">
        <v>101</v>
      </c>
      <c r="P61" s="25"/>
      <c r="Q61" s="25"/>
      <c r="R61" s="25"/>
      <c r="S61" s="25"/>
    </row>
    <row r="62" spans="1:19" ht="16.5" customHeight="1" x14ac:dyDescent="0.25">
      <c r="A62" s="77"/>
      <c r="B62" s="84" t="s">
        <v>27</v>
      </c>
      <c r="C62" s="84"/>
      <c r="E62" s="82"/>
      <c r="F62" s="82"/>
      <c r="G62" s="81"/>
      <c r="H62" s="83"/>
      <c r="I62" s="83"/>
      <c r="J62" s="83"/>
      <c r="K62" s="83"/>
      <c r="L62" s="83"/>
      <c r="M62" s="77"/>
      <c r="N62" s="77"/>
      <c r="O62" s="83"/>
      <c r="P62" s="127" t="s">
        <v>89</v>
      </c>
      <c r="Q62" s="127"/>
      <c r="R62" s="127"/>
      <c r="S62" s="81"/>
    </row>
    <row r="63" spans="1:19" ht="24" customHeight="1" x14ac:dyDescent="0.25">
      <c r="A63" s="120" t="s">
        <v>1</v>
      </c>
      <c r="B63" s="121" t="s">
        <v>85</v>
      </c>
      <c r="C63" s="121" t="s">
        <v>90</v>
      </c>
      <c r="D63" s="121" t="s">
        <v>86</v>
      </c>
      <c r="E63" s="121" t="s">
        <v>87</v>
      </c>
      <c r="F63" s="121" t="s">
        <v>3</v>
      </c>
      <c r="G63" s="121" t="s">
        <v>77</v>
      </c>
      <c r="H63" s="120" t="s">
        <v>4</v>
      </c>
      <c r="I63" s="120"/>
      <c r="J63" s="120"/>
      <c r="K63" s="120"/>
      <c r="L63" s="120"/>
      <c r="M63" s="123" t="s">
        <v>5</v>
      </c>
      <c r="N63" s="124"/>
      <c r="O63" s="124"/>
      <c r="P63" s="125"/>
      <c r="Q63" s="121" t="s">
        <v>112</v>
      </c>
      <c r="R63" s="121" t="s">
        <v>7</v>
      </c>
      <c r="S63" s="129" t="s">
        <v>8</v>
      </c>
    </row>
    <row r="64" spans="1:19" ht="94.5" customHeight="1" x14ac:dyDescent="0.25">
      <c r="A64" s="120"/>
      <c r="B64" s="122"/>
      <c r="C64" s="121"/>
      <c r="D64" s="121"/>
      <c r="E64" s="121"/>
      <c r="F64" s="121"/>
      <c r="G64" s="121"/>
      <c r="H64" s="65" t="s">
        <v>88</v>
      </c>
      <c r="I64" s="65" t="s">
        <v>81</v>
      </c>
      <c r="J64" s="65" t="s">
        <v>9</v>
      </c>
      <c r="K64" s="65" t="s">
        <v>83</v>
      </c>
      <c r="L64" s="65" t="s">
        <v>82</v>
      </c>
      <c r="M64" s="65" t="s">
        <v>84</v>
      </c>
      <c r="N64" s="65" t="s">
        <v>10</v>
      </c>
      <c r="O64" s="65" t="s">
        <v>11</v>
      </c>
      <c r="P64" s="65" t="s">
        <v>12</v>
      </c>
      <c r="Q64" s="121"/>
      <c r="R64" s="122"/>
      <c r="S64" s="130"/>
    </row>
    <row r="65" spans="1:19" x14ac:dyDescent="0.25">
      <c r="A65" s="63">
        <v>1</v>
      </c>
      <c r="B65" s="3">
        <v>2</v>
      </c>
      <c r="C65" s="63">
        <v>3</v>
      </c>
      <c r="D65" s="63">
        <v>4</v>
      </c>
      <c r="E65" s="63">
        <v>5</v>
      </c>
      <c r="F65" s="63">
        <v>6</v>
      </c>
      <c r="G65" s="63">
        <v>7</v>
      </c>
      <c r="H65" s="63">
        <v>8</v>
      </c>
      <c r="I65" s="63">
        <v>9</v>
      </c>
      <c r="J65" s="63">
        <v>10</v>
      </c>
      <c r="K65" s="63">
        <v>11</v>
      </c>
      <c r="L65" s="63">
        <v>12</v>
      </c>
      <c r="M65" s="63">
        <v>13</v>
      </c>
      <c r="N65" s="63">
        <v>14</v>
      </c>
      <c r="O65" s="63">
        <v>15</v>
      </c>
      <c r="P65" s="63">
        <v>16</v>
      </c>
      <c r="Q65" s="63">
        <v>17</v>
      </c>
      <c r="R65" s="3">
        <v>18</v>
      </c>
      <c r="S65" s="3">
        <v>19</v>
      </c>
    </row>
    <row r="66" spans="1:19" ht="15.75" customHeight="1" x14ac:dyDescent="0.25">
      <c r="A66" s="19" t="s">
        <v>13</v>
      </c>
      <c r="B66" s="4">
        <f>C66+D66</f>
        <v>37</v>
      </c>
      <c r="C66" s="5"/>
      <c r="D66" s="4">
        <f>E66+F66</f>
        <v>37</v>
      </c>
      <c r="E66" s="4">
        <f>G66+H66+M66</f>
        <v>37</v>
      </c>
      <c r="F66" s="5"/>
      <c r="G66" s="5"/>
      <c r="H66" s="4">
        <f t="shared" ref="H66:H81" si="23">SUM(I66:L66)</f>
        <v>35</v>
      </c>
      <c r="I66" s="5"/>
      <c r="J66" s="5">
        <v>2</v>
      </c>
      <c r="K66" s="5">
        <v>30</v>
      </c>
      <c r="L66" s="5">
        <v>3</v>
      </c>
      <c r="M66" s="4">
        <f>SUM(N66:P66)</f>
        <v>2</v>
      </c>
      <c r="N66" s="5"/>
      <c r="O66" s="5"/>
      <c r="P66" s="5">
        <v>2</v>
      </c>
      <c r="Q66" s="6">
        <f>(H66/D66)*100</f>
        <v>94.594594594594597</v>
      </c>
      <c r="R66" s="6">
        <f>((J66+I66)/D66)*100</f>
        <v>5.4054054054054053</v>
      </c>
      <c r="S66" s="54"/>
    </row>
    <row r="67" spans="1:19" ht="15.75" customHeight="1" x14ac:dyDescent="0.25">
      <c r="A67" s="19" t="s">
        <v>14</v>
      </c>
      <c r="B67" s="4">
        <f t="shared" ref="B67:B82" si="24">C67+D67</f>
        <v>23</v>
      </c>
      <c r="C67" s="5"/>
      <c r="D67" s="4">
        <f>E67+F67</f>
        <v>23</v>
      </c>
      <c r="E67" s="4">
        <f>G67+H67+M67</f>
        <v>23</v>
      </c>
      <c r="F67" s="5"/>
      <c r="G67" s="5"/>
      <c r="H67" s="4">
        <f t="shared" si="23"/>
        <v>23</v>
      </c>
      <c r="I67" s="5"/>
      <c r="J67" s="5"/>
      <c r="K67" s="5">
        <v>23</v>
      </c>
      <c r="L67" s="5"/>
      <c r="M67" s="4">
        <f t="shared" ref="M67:M81" si="25">SUM(N67:P67)</f>
        <v>0</v>
      </c>
      <c r="N67" s="5"/>
      <c r="O67" s="5"/>
      <c r="P67" s="5"/>
      <c r="Q67" s="6">
        <f t="shared" ref="Q67:Q82" si="26">(H67/D67)*100</f>
        <v>100</v>
      </c>
      <c r="R67" s="6">
        <f t="shared" ref="R67:R82" si="27">((J67+I67)/D67)*100</f>
        <v>0</v>
      </c>
      <c r="S67" s="8"/>
    </row>
    <row r="68" spans="1:19" ht="15.75" customHeight="1" x14ac:dyDescent="0.25">
      <c r="A68" s="19" t="s">
        <v>36</v>
      </c>
      <c r="B68" s="4">
        <f t="shared" si="24"/>
        <v>41</v>
      </c>
      <c r="C68" s="5"/>
      <c r="D68" s="4">
        <f t="shared" ref="D68:D80" si="28">E68+F68</f>
        <v>41</v>
      </c>
      <c r="E68" s="4">
        <f t="shared" ref="E68:E80" si="29">G68+H68+M68</f>
        <v>41</v>
      </c>
      <c r="F68" s="5"/>
      <c r="G68" s="5"/>
      <c r="H68" s="4">
        <f t="shared" si="23"/>
        <v>9</v>
      </c>
      <c r="I68" s="5"/>
      <c r="J68" s="5">
        <v>1</v>
      </c>
      <c r="K68" s="5">
        <v>8</v>
      </c>
      <c r="L68" s="5"/>
      <c r="M68" s="4">
        <f t="shared" si="25"/>
        <v>32</v>
      </c>
      <c r="N68" s="5">
        <v>9</v>
      </c>
      <c r="O68" s="5">
        <v>13</v>
      </c>
      <c r="P68" s="5">
        <v>10</v>
      </c>
      <c r="Q68" s="6">
        <f t="shared" si="26"/>
        <v>21.951219512195124</v>
      </c>
      <c r="R68" s="6">
        <f t="shared" si="27"/>
        <v>2.4390243902439024</v>
      </c>
      <c r="S68" s="54"/>
    </row>
    <row r="69" spans="1:19" ht="23.25" customHeight="1" x14ac:dyDescent="0.25">
      <c r="A69" s="19" t="s">
        <v>46</v>
      </c>
      <c r="B69" s="4">
        <f t="shared" si="24"/>
        <v>83</v>
      </c>
      <c r="C69" s="5"/>
      <c r="D69" s="4">
        <f t="shared" si="28"/>
        <v>83</v>
      </c>
      <c r="E69" s="4">
        <f t="shared" si="29"/>
        <v>82</v>
      </c>
      <c r="F69" s="5">
        <v>1</v>
      </c>
      <c r="G69" s="5"/>
      <c r="H69" s="4">
        <f t="shared" si="23"/>
        <v>76</v>
      </c>
      <c r="I69" s="5">
        <v>3</v>
      </c>
      <c r="J69" s="5">
        <v>14</v>
      </c>
      <c r="K69" s="5">
        <v>54</v>
      </c>
      <c r="L69" s="5">
        <v>5</v>
      </c>
      <c r="M69" s="4">
        <f t="shared" si="25"/>
        <v>6</v>
      </c>
      <c r="N69" s="5">
        <v>1</v>
      </c>
      <c r="O69" s="5"/>
      <c r="P69" s="5">
        <v>5</v>
      </c>
      <c r="Q69" s="6">
        <f t="shared" si="26"/>
        <v>91.566265060240966</v>
      </c>
      <c r="R69" s="6">
        <f t="shared" si="27"/>
        <v>20.481927710843372</v>
      </c>
      <c r="S69" s="54"/>
    </row>
    <row r="70" spans="1:19" s="67" customFormat="1" ht="15.75" customHeight="1" x14ac:dyDescent="0.25">
      <c r="A70" s="19" t="s">
        <v>15</v>
      </c>
      <c r="B70" s="4">
        <f t="shared" si="24"/>
        <v>15</v>
      </c>
      <c r="C70" s="27"/>
      <c r="D70" s="4">
        <f t="shared" si="28"/>
        <v>15</v>
      </c>
      <c r="E70" s="4">
        <f t="shared" si="29"/>
        <v>15</v>
      </c>
      <c r="F70" s="27"/>
      <c r="G70" s="27"/>
      <c r="H70" s="4">
        <f t="shared" si="23"/>
        <v>5</v>
      </c>
      <c r="I70" s="27"/>
      <c r="J70" s="27"/>
      <c r="K70" s="27">
        <v>5</v>
      </c>
      <c r="L70" s="27"/>
      <c r="M70" s="4">
        <f t="shared" si="25"/>
        <v>10</v>
      </c>
      <c r="N70" s="27">
        <v>5</v>
      </c>
      <c r="O70" s="27">
        <v>5</v>
      </c>
      <c r="P70" s="27"/>
      <c r="Q70" s="6">
        <f t="shared" si="26"/>
        <v>33.333333333333329</v>
      </c>
      <c r="R70" s="6">
        <f t="shared" si="27"/>
        <v>0</v>
      </c>
      <c r="S70" s="55"/>
    </row>
    <row r="71" spans="1:19" ht="15.75" customHeight="1" x14ac:dyDescent="0.25">
      <c r="A71" s="19" t="s">
        <v>35</v>
      </c>
      <c r="B71" s="4">
        <f t="shared" si="24"/>
        <v>29</v>
      </c>
      <c r="C71" s="5">
        <v>1</v>
      </c>
      <c r="D71" s="4">
        <f t="shared" si="28"/>
        <v>28</v>
      </c>
      <c r="E71" s="4">
        <f t="shared" si="29"/>
        <v>28</v>
      </c>
      <c r="F71" s="5"/>
      <c r="G71" s="5"/>
      <c r="H71" s="4">
        <f t="shared" si="23"/>
        <v>21</v>
      </c>
      <c r="I71" s="5">
        <v>1</v>
      </c>
      <c r="J71" s="5">
        <v>3</v>
      </c>
      <c r="K71" s="5">
        <v>14</v>
      </c>
      <c r="L71" s="5">
        <v>3</v>
      </c>
      <c r="M71" s="4">
        <f t="shared" si="25"/>
        <v>7</v>
      </c>
      <c r="N71" s="5">
        <v>7</v>
      </c>
      <c r="O71" s="5"/>
      <c r="P71" s="5"/>
      <c r="Q71" s="6">
        <f t="shared" si="26"/>
        <v>75</v>
      </c>
      <c r="R71" s="6">
        <f t="shared" si="27"/>
        <v>14.285714285714285</v>
      </c>
      <c r="S71" s="54"/>
    </row>
    <row r="72" spans="1:19" ht="15.75" customHeight="1" x14ac:dyDescent="0.25">
      <c r="A72" s="19" t="s">
        <v>16</v>
      </c>
      <c r="B72" s="4">
        <f t="shared" si="24"/>
        <v>17</v>
      </c>
      <c r="C72" s="5"/>
      <c r="D72" s="4">
        <f t="shared" si="28"/>
        <v>17</v>
      </c>
      <c r="E72" s="4">
        <f t="shared" si="29"/>
        <v>17</v>
      </c>
      <c r="F72" s="5"/>
      <c r="G72" s="5"/>
      <c r="H72" s="4">
        <f t="shared" si="23"/>
        <v>17</v>
      </c>
      <c r="I72" s="5"/>
      <c r="J72" s="5"/>
      <c r="K72" s="5">
        <v>13</v>
      </c>
      <c r="L72" s="5">
        <v>4</v>
      </c>
      <c r="M72" s="4">
        <f t="shared" si="25"/>
        <v>0</v>
      </c>
      <c r="N72" s="5"/>
      <c r="O72" s="5"/>
      <c r="P72" s="5"/>
      <c r="Q72" s="6">
        <f t="shared" si="26"/>
        <v>100</v>
      </c>
      <c r="R72" s="6">
        <f t="shared" si="27"/>
        <v>0</v>
      </c>
      <c r="S72" s="54"/>
    </row>
    <row r="73" spans="1:19" ht="24.75" customHeight="1" x14ac:dyDescent="0.25">
      <c r="A73" s="19" t="s">
        <v>44</v>
      </c>
      <c r="B73" s="4">
        <f t="shared" si="24"/>
        <v>40</v>
      </c>
      <c r="C73" s="5"/>
      <c r="D73" s="4">
        <f t="shared" si="28"/>
        <v>40</v>
      </c>
      <c r="E73" s="4">
        <f t="shared" si="29"/>
        <v>40</v>
      </c>
      <c r="F73" s="5"/>
      <c r="G73" s="5"/>
      <c r="H73" s="4">
        <f t="shared" si="23"/>
        <v>31</v>
      </c>
      <c r="I73" s="5"/>
      <c r="J73" s="5">
        <v>1</v>
      </c>
      <c r="K73" s="5">
        <v>25</v>
      </c>
      <c r="L73" s="5">
        <v>5</v>
      </c>
      <c r="M73" s="4">
        <f t="shared" si="25"/>
        <v>9</v>
      </c>
      <c r="N73" s="5">
        <v>2</v>
      </c>
      <c r="O73" s="5"/>
      <c r="P73" s="5">
        <v>7</v>
      </c>
      <c r="Q73" s="6">
        <f>(H73/D73)*100</f>
        <v>77.5</v>
      </c>
      <c r="R73" s="6">
        <f>((J73+I73)/D73)*100</f>
        <v>2.5</v>
      </c>
      <c r="S73" s="54"/>
    </row>
    <row r="74" spans="1:19" ht="29.25" customHeight="1" x14ac:dyDescent="0.25">
      <c r="A74" s="19" t="s">
        <v>148</v>
      </c>
      <c r="B74" s="4">
        <f t="shared" si="24"/>
        <v>10</v>
      </c>
      <c r="C74" s="5"/>
      <c r="D74" s="4">
        <f t="shared" ref="D74" si="30">E74+F74</f>
        <v>10</v>
      </c>
      <c r="E74" s="4">
        <f t="shared" ref="E74" si="31">G74+H74+M74</f>
        <v>10</v>
      </c>
      <c r="F74" s="5"/>
      <c r="G74" s="5">
        <v>1</v>
      </c>
      <c r="H74" s="4">
        <f t="shared" si="23"/>
        <v>9</v>
      </c>
      <c r="I74" s="5"/>
      <c r="J74" s="5"/>
      <c r="K74" s="5">
        <v>7</v>
      </c>
      <c r="L74" s="5">
        <v>2</v>
      </c>
      <c r="M74" s="4">
        <f t="shared" si="25"/>
        <v>0</v>
      </c>
      <c r="N74" s="5"/>
      <c r="O74" s="5"/>
      <c r="P74" s="5"/>
      <c r="Q74" s="6">
        <f>(H74/D74)*100</f>
        <v>90</v>
      </c>
      <c r="R74" s="6">
        <f>((J74+I74)/D74)*100</f>
        <v>0</v>
      </c>
      <c r="S74" s="54"/>
    </row>
    <row r="75" spans="1:19" s="67" customFormat="1" ht="25.5" x14ac:dyDescent="0.25">
      <c r="A75" s="19" t="s">
        <v>45</v>
      </c>
      <c r="B75" s="4">
        <f t="shared" si="24"/>
        <v>22</v>
      </c>
      <c r="C75" s="27"/>
      <c r="D75" s="4">
        <f t="shared" si="28"/>
        <v>22</v>
      </c>
      <c r="E75" s="4">
        <f t="shared" si="29"/>
        <v>22</v>
      </c>
      <c r="F75" s="27"/>
      <c r="G75" s="27"/>
      <c r="H75" s="4">
        <f t="shared" si="23"/>
        <v>13</v>
      </c>
      <c r="I75" s="5"/>
      <c r="J75" s="5">
        <v>2</v>
      </c>
      <c r="K75" s="5">
        <v>6</v>
      </c>
      <c r="L75" s="5">
        <v>5</v>
      </c>
      <c r="M75" s="4">
        <f t="shared" si="25"/>
        <v>9</v>
      </c>
      <c r="N75" s="27">
        <v>7</v>
      </c>
      <c r="O75" s="27"/>
      <c r="P75" s="27">
        <v>2</v>
      </c>
      <c r="Q75" s="6">
        <f t="shared" si="26"/>
        <v>59.090909090909093</v>
      </c>
      <c r="R75" s="6">
        <f t="shared" si="27"/>
        <v>9.0909090909090917</v>
      </c>
      <c r="S75" s="55"/>
    </row>
    <row r="76" spans="1:19" s="67" customFormat="1" ht="18.75" customHeight="1" x14ac:dyDescent="0.25">
      <c r="A76" s="19" t="s">
        <v>19</v>
      </c>
      <c r="B76" s="4">
        <f t="shared" si="24"/>
        <v>31</v>
      </c>
      <c r="C76" s="27"/>
      <c r="D76" s="4">
        <f t="shared" si="28"/>
        <v>31</v>
      </c>
      <c r="E76" s="4">
        <f t="shared" si="29"/>
        <v>31</v>
      </c>
      <c r="F76" s="27"/>
      <c r="G76" s="27"/>
      <c r="H76" s="4">
        <f t="shared" si="23"/>
        <v>30</v>
      </c>
      <c r="I76" s="27"/>
      <c r="J76" s="27">
        <v>5</v>
      </c>
      <c r="K76" s="27">
        <v>16</v>
      </c>
      <c r="L76" s="27">
        <v>9</v>
      </c>
      <c r="M76" s="4">
        <f t="shared" si="25"/>
        <v>1</v>
      </c>
      <c r="N76" s="27"/>
      <c r="O76" s="27"/>
      <c r="P76" s="27">
        <v>1</v>
      </c>
      <c r="Q76" s="6">
        <f t="shared" si="26"/>
        <v>96.774193548387103</v>
      </c>
      <c r="R76" s="6">
        <f t="shared" si="27"/>
        <v>16.129032258064516</v>
      </c>
      <c r="S76" s="55"/>
    </row>
    <row r="77" spans="1:19" ht="29.25" customHeight="1" x14ac:dyDescent="0.25">
      <c r="A77" s="19" t="s">
        <v>38</v>
      </c>
      <c r="B77" s="4">
        <f t="shared" si="24"/>
        <v>39</v>
      </c>
      <c r="C77" s="5"/>
      <c r="D77" s="4">
        <f t="shared" si="28"/>
        <v>39</v>
      </c>
      <c r="E77" s="4">
        <f t="shared" si="29"/>
        <v>39</v>
      </c>
      <c r="F77" s="5"/>
      <c r="G77" s="5">
        <v>4</v>
      </c>
      <c r="H77" s="4">
        <f t="shared" si="23"/>
        <v>15</v>
      </c>
      <c r="I77" s="5"/>
      <c r="J77" s="5"/>
      <c r="K77" s="5">
        <v>15</v>
      </c>
      <c r="L77" s="5"/>
      <c r="M77" s="4">
        <f t="shared" si="25"/>
        <v>20</v>
      </c>
      <c r="N77" s="5">
        <v>8</v>
      </c>
      <c r="O77" s="5">
        <v>3</v>
      </c>
      <c r="P77" s="5">
        <v>9</v>
      </c>
      <c r="Q77" s="6">
        <f t="shared" si="26"/>
        <v>38.461538461538467</v>
      </c>
      <c r="R77" s="6">
        <f t="shared" si="27"/>
        <v>0</v>
      </c>
      <c r="S77" s="54"/>
    </row>
    <row r="78" spans="1:19" ht="25.5" x14ac:dyDescent="0.25">
      <c r="A78" s="19" t="s">
        <v>43</v>
      </c>
      <c r="B78" s="4">
        <f t="shared" si="24"/>
        <v>11</v>
      </c>
      <c r="C78" s="5"/>
      <c r="D78" s="4">
        <f t="shared" si="28"/>
        <v>11</v>
      </c>
      <c r="E78" s="4">
        <f t="shared" si="29"/>
        <v>11</v>
      </c>
      <c r="F78" s="5"/>
      <c r="G78" s="5"/>
      <c r="H78" s="4">
        <f t="shared" si="23"/>
        <v>11</v>
      </c>
      <c r="I78" s="5"/>
      <c r="J78" s="5">
        <v>5</v>
      </c>
      <c r="K78" s="5">
        <v>6</v>
      </c>
      <c r="L78" s="5"/>
      <c r="M78" s="4">
        <f t="shared" si="25"/>
        <v>0</v>
      </c>
      <c r="N78" s="5"/>
      <c r="O78" s="5"/>
      <c r="P78" s="5"/>
      <c r="Q78" s="6">
        <f t="shared" si="26"/>
        <v>100</v>
      </c>
      <c r="R78" s="6">
        <f t="shared" si="27"/>
        <v>45.454545454545453</v>
      </c>
      <c r="S78" s="54"/>
    </row>
    <row r="79" spans="1:19" ht="16.5" customHeight="1" x14ac:dyDescent="0.25">
      <c r="A79" s="19" t="s">
        <v>22</v>
      </c>
      <c r="B79" s="4">
        <f t="shared" si="24"/>
        <v>25</v>
      </c>
      <c r="C79" s="5"/>
      <c r="D79" s="4">
        <f t="shared" si="28"/>
        <v>25</v>
      </c>
      <c r="E79" s="4">
        <f t="shared" si="29"/>
        <v>25</v>
      </c>
      <c r="F79" s="5"/>
      <c r="G79" s="5"/>
      <c r="H79" s="4">
        <f t="shared" si="23"/>
        <v>20</v>
      </c>
      <c r="I79" s="5"/>
      <c r="J79" s="5">
        <v>4</v>
      </c>
      <c r="K79" s="5">
        <v>16</v>
      </c>
      <c r="L79" s="5"/>
      <c r="M79" s="4">
        <f t="shared" si="25"/>
        <v>5</v>
      </c>
      <c r="N79" s="5">
        <v>2</v>
      </c>
      <c r="O79" s="27">
        <v>3</v>
      </c>
      <c r="P79" s="5"/>
      <c r="Q79" s="6">
        <f t="shared" si="26"/>
        <v>80</v>
      </c>
      <c r="R79" s="6">
        <f t="shared" si="27"/>
        <v>16</v>
      </c>
      <c r="S79" s="54"/>
    </row>
    <row r="80" spans="1:19" ht="16.5" customHeight="1" x14ac:dyDescent="0.25">
      <c r="A80" s="19" t="s">
        <v>40</v>
      </c>
      <c r="B80" s="4">
        <f t="shared" si="24"/>
        <v>79</v>
      </c>
      <c r="C80" s="5">
        <v>3</v>
      </c>
      <c r="D80" s="4">
        <f t="shared" si="28"/>
        <v>76</v>
      </c>
      <c r="E80" s="4">
        <f t="shared" si="29"/>
        <v>76</v>
      </c>
      <c r="F80" s="5"/>
      <c r="G80" s="5">
        <v>3</v>
      </c>
      <c r="H80" s="4">
        <f t="shared" si="23"/>
        <v>63</v>
      </c>
      <c r="I80" s="5"/>
      <c r="J80" s="5">
        <v>3</v>
      </c>
      <c r="K80" s="5">
        <v>50</v>
      </c>
      <c r="L80" s="5">
        <v>10</v>
      </c>
      <c r="M80" s="4">
        <f t="shared" si="25"/>
        <v>10</v>
      </c>
      <c r="N80" s="5">
        <v>5</v>
      </c>
      <c r="O80" s="27">
        <v>5</v>
      </c>
      <c r="P80" s="5"/>
      <c r="Q80" s="6">
        <f t="shared" si="26"/>
        <v>82.89473684210526</v>
      </c>
      <c r="R80" s="6">
        <f t="shared" si="27"/>
        <v>3.9473684210526314</v>
      </c>
      <c r="S80" s="54"/>
    </row>
    <row r="81" spans="1:19" ht="16.5" customHeight="1" x14ac:dyDescent="0.25">
      <c r="A81" s="19" t="s">
        <v>78</v>
      </c>
      <c r="B81" s="4">
        <f t="shared" si="24"/>
        <v>1</v>
      </c>
      <c r="C81" s="5"/>
      <c r="D81" s="4">
        <f t="shared" ref="D81" si="32">E81+F81</f>
        <v>1</v>
      </c>
      <c r="E81" s="4">
        <f t="shared" ref="E81" si="33">G81+H81+M81</f>
        <v>1</v>
      </c>
      <c r="F81" s="5"/>
      <c r="G81" s="5"/>
      <c r="H81" s="4">
        <f t="shared" si="23"/>
        <v>1</v>
      </c>
      <c r="I81" s="5"/>
      <c r="J81" s="5"/>
      <c r="K81" s="5">
        <v>1</v>
      </c>
      <c r="L81" s="5"/>
      <c r="M81" s="4">
        <f t="shared" si="25"/>
        <v>0</v>
      </c>
      <c r="N81" s="5"/>
      <c r="O81" s="27"/>
      <c r="P81" s="5"/>
      <c r="Q81" s="6">
        <f t="shared" ref="Q81" si="34">(H81/D81)*100</f>
        <v>100</v>
      </c>
      <c r="R81" s="6">
        <f t="shared" ref="R81" si="35">((J81+I81)/D81)*100</f>
        <v>0</v>
      </c>
      <c r="S81" s="54"/>
    </row>
    <row r="82" spans="1:19" x14ac:dyDescent="0.25">
      <c r="A82" s="10" t="s">
        <v>24</v>
      </c>
      <c r="B82" s="11">
        <f t="shared" si="24"/>
        <v>503</v>
      </c>
      <c r="C82" s="12">
        <f>SUM(C66:C80)</f>
        <v>4</v>
      </c>
      <c r="D82" s="12">
        <f>E82+F82</f>
        <v>499</v>
      </c>
      <c r="E82" s="12">
        <f>G82+H82+M82</f>
        <v>498</v>
      </c>
      <c r="F82" s="12">
        <f>SUM(F66:F81)</f>
        <v>1</v>
      </c>
      <c r="G82" s="12">
        <f>SUM(G66:G80)</f>
        <v>8</v>
      </c>
      <c r="H82" s="12">
        <f>I82+J82+K82+L82</f>
        <v>379</v>
      </c>
      <c r="I82" s="12">
        <f>SUM(I66:I81)</f>
        <v>4</v>
      </c>
      <c r="J82" s="12">
        <f>SUM(J66:J81)</f>
        <v>40</v>
      </c>
      <c r="K82" s="12">
        <f>SUM(K66:K81)</f>
        <v>289</v>
      </c>
      <c r="L82" s="12">
        <f>SUM(L66:L80)</f>
        <v>46</v>
      </c>
      <c r="M82" s="12">
        <f>N82+O82+P82</f>
        <v>111</v>
      </c>
      <c r="N82" s="12">
        <f>SUM(N66:N80)</f>
        <v>46</v>
      </c>
      <c r="O82" s="12">
        <f>SUM(O66:O80)</f>
        <v>29</v>
      </c>
      <c r="P82" s="12">
        <f>SUM(P66:P80)</f>
        <v>36</v>
      </c>
      <c r="Q82" s="13">
        <f t="shared" si="26"/>
        <v>75.951903807615224</v>
      </c>
      <c r="R82" s="13">
        <f t="shared" si="27"/>
        <v>8.8176352705410821</v>
      </c>
      <c r="S82" s="68"/>
    </row>
    <row r="83" spans="1:19" x14ac:dyDescent="0.25">
      <c r="A83" s="10" t="s">
        <v>25</v>
      </c>
      <c r="B83" s="55"/>
      <c r="C83" s="55"/>
      <c r="D83" s="16">
        <f>(D82/B82)*100</f>
        <v>99.204771371769382</v>
      </c>
      <c r="E83" s="16">
        <f>(E82/D82)*100</f>
        <v>99.799599198396791</v>
      </c>
      <c r="F83" s="16">
        <f>(F82/D82)*100</f>
        <v>0.20040080160320639</v>
      </c>
      <c r="G83" s="16">
        <f>(G82/D82)*100</f>
        <v>1.6032064128256511</v>
      </c>
      <c r="H83" s="16">
        <f>(H82/D82)*100</f>
        <v>75.951903807615224</v>
      </c>
      <c r="I83" s="16">
        <f>(I82/D82)*100</f>
        <v>0.80160320641282556</v>
      </c>
      <c r="J83" s="16">
        <f>(J82/D82)*100</f>
        <v>8.0160320641282556</v>
      </c>
      <c r="K83" s="16">
        <f>(K82/D82)*100</f>
        <v>57.915831663326657</v>
      </c>
      <c r="L83" s="16">
        <f>(L82/D82)*100</f>
        <v>9.2184368737474944</v>
      </c>
      <c r="M83" s="16">
        <f>(M82/D82)*100</f>
        <v>22.244488977955911</v>
      </c>
      <c r="N83" s="16">
        <f>(N82/D82)*100</f>
        <v>9.2184368737474944</v>
      </c>
      <c r="O83" s="16">
        <f>(O82/D82)*100</f>
        <v>5.811623246492986</v>
      </c>
      <c r="P83" s="16">
        <f>(P82/D82)*100</f>
        <v>7.214428857715431</v>
      </c>
      <c r="Q83" s="29"/>
      <c r="R83" s="29"/>
      <c r="S83" s="54"/>
    </row>
    <row r="84" spans="1:19" s="24" customForma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s="24" customFormat="1" x14ac:dyDescent="0.2">
      <c r="A85" s="131" t="s">
        <v>114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</row>
    <row r="86" spans="1:19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</row>
    <row r="87" spans="1:19" ht="18" customHeight="1" x14ac:dyDescent="0.25">
      <c r="A87" s="118" t="s">
        <v>41</v>
      </c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</row>
    <row r="88" spans="1:19" ht="18" customHeight="1" x14ac:dyDescent="0.25">
      <c r="A88" s="119" t="s">
        <v>113</v>
      </c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</row>
    <row r="89" spans="1:19" ht="18" customHeight="1" x14ac:dyDescent="0.25">
      <c r="A89" s="81"/>
      <c r="B89" s="81"/>
      <c r="C89" s="83"/>
      <c r="D89" s="83"/>
      <c r="E89" s="83"/>
      <c r="F89" s="83"/>
      <c r="G89" s="81" t="s">
        <v>33</v>
      </c>
      <c r="H89" s="83"/>
      <c r="I89" s="83"/>
      <c r="J89" s="83"/>
      <c r="K89" s="83"/>
      <c r="L89" s="83"/>
      <c r="M89" s="81"/>
      <c r="N89" s="81"/>
      <c r="O89" s="87" t="s">
        <v>102</v>
      </c>
      <c r="P89" s="25"/>
      <c r="Q89" s="25"/>
      <c r="R89" s="25"/>
      <c r="S89" s="25"/>
    </row>
    <row r="90" spans="1:19" ht="18" customHeight="1" x14ac:dyDescent="0.25">
      <c r="A90" s="77"/>
      <c r="B90" s="147" t="s">
        <v>28</v>
      </c>
      <c r="C90" s="147"/>
      <c r="D90" s="83"/>
      <c r="E90" s="82"/>
      <c r="F90" s="82"/>
      <c r="G90" s="81"/>
      <c r="H90" s="83"/>
      <c r="I90" s="83"/>
      <c r="J90" s="83"/>
      <c r="K90" s="83"/>
      <c r="L90" s="83"/>
      <c r="M90" s="77"/>
      <c r="N90" s="77"/>
      <c r="O90" s="85"/>
      <c r="P90" s="127" t="s">
        <v>89</v>
      </c>
      <c r="Q90" s="127"/>
      <c r="R90" s="127"/>
      <c r="S90" s="81"/>
    </row>
    <row r="91" spans="1:19" ht="22.5" customHeight="1" x14ac:dyDescent="0.25">
      <c r="A91" s="120" t="s">
        <v>1</v>
      </c>
      <c r="B91" s="121" t="s">
        <v>85</v>
      </c>
      <c r="C91" s="121" t="s">
        <v>90</v>
      </c>
      <c r="D91" s="121" t="s">
        <v>86</v>
      </c>
      <c r="E91" s="121" t="s">
        <v>87</v>
      </c>
      <c r="F91" s="121" t="s">
        <v>3</v>
      </c>
      <c r="G91" s="121" t="s">
        <v>77</v>
      </c>
      <c r="H91" s="120" t="s">
        <v>4</v>
      </c>
      <c r="I91" s="120"/>
      <c r="J91" s="120"/>
      <c r="K91" s="120"/>
      <c r="L91" s="120"/>
      <c r="M91" s="123" t="s">
        <v>5</v>
      </c>
      <c r="N91" s="124"/>
      <c r="O91" s="124"/>
      <c r="P91" s="125"/>
      <c r="Q91" s="121" t="s">
        <v>112</v>
      </c>
      <c r="R91" s="121" t="s">
        <v>7</v>
      </c>
      <c r="S91" s="129" t="s">
        <v>8</v>
      </c>
    </row>
    <row r="92" spans="1:19" ht="94.5" customHeight="1" x14ac:dyDescent="0.25">
      <c r="A92" s="120"/>
      <c r="B92" s="122"/>
      <c r="C92" s="121"/>
      <c r="D92" s="121"/>
      <c r="E92" s="121"/>
      <c r="F92" s="121"/>
      <c r="G92" s="121"/>
      <c r="H92" s="65" t="s">
        <v>88</v>
      </c>
      <c r="I92" s="65" t="s">
        <v>81</v>
      </c>
      <c r="J92" s="65" t="s">
        <v>9</v>
      </c>
      <c r="K92" s="65" t="s">
        <v>83</v>
      </c>
      <c r="L92" s="65" t="s">
        <v>82</v>
      </c>
      <c r="M92" s="65" t="s">
        <v>84</v>
      </c>
      <c r="N92" s="65" t="s">
        <v>10</v>
      </c>
      <c r="O92" s="65" t="s">
        <v>11</v>
      </c>
      <c r="P92" s="65" t="s">
        <v>12</v>
      </c>
      <c r="Q92" s="121"/>
      <c r="R92" s="122"/>
      <c r="S92" s="130"/>
    </row>
    <row r="93" spans="1:19" x14ac:dyDescent="0.25">
      <c r="A93" s="63">
        <v>1</v>
      </c>
      <c r="B93" s="3">
        <v>2</v>
      </c>
      <c r="C93" s="63">
        <v>3</v>
      </c>
      <c r="D93" s="63">
        <v>4</v>
      </c>
      <c r="E93" s="63">
        <v>5</v>
      </c>
      <c r="F93" s="63">
        <v>6</v>
      </c>
      <c r="G93" s="63">
        <v>7</v>
      </c>
      <c r="H93" s="63">
        <v>8</v>
      </c>
      <c r="I93" s="63">
        <v>9</v>
      </c>
      <c r="J93" s="63">
        <v>10</v>
      </c>
      <c r="K93" s="63">
        <v>11</v>
      </c>
      <c r="L93" s="63">
        <v>12</v>
      </c>
      <c r="M93" s="63">
        <v>13</v>
      </c>
      <c r="N93" s="63">
        <v>14</v>
      </c>
      <c r="O93" s="63">
        <v>15</v>
      </c>
      <c r="P93" s="63">
        <v>16</v>
      </c>
      <c r="Q93" s="63">
        <v>17</v>
      </c>
      <c r="R93" s="3">
        <v>18</v>
      </c>
      <c r="S93" s="3">
        <v>19</v>
      </c>
    </row>
    <row r="94" spans="1:19" ht="15.75" customHeight="1" x14ac:dyDescent="0.25">
      <c r="A94" s="19" t="s">
        <v>13</v>
      </c>
      <c r="B94" s="4">
        <f>C94+D94</f>
        <v>53</v>
      </c>
      <c r="C94" s="26"/>
      <c r="D94" s="4">
        <f>E94+F94</f>
        <v>53</v>
      </c>
      <c r="E94" s="4">
        <f>G94+H94+M94</f>
        <v>53</v>
      </c>
      <c r="F94" s="27"/>
      <c r="G94" s="27"/>
      <c r="H94" s="4">
        <f>SUM(I94:L94)</f>
        <v>51</v>
      </c>
      <c r="I94" s="27"/>
      <c r="J94" s="27"/>
      <c r="K94" s="27">
        <v>48</v>
      </c>
      <c r="L94" s="27">
        <v>3</v>
      </c>
      <c r="M94" s="4">
        <f>N94+O94+P94</f>
        <v>2</v>
      </c>
      <c r="N94" s="27"/>
      <c r="O94" s="27"/>
      <c r="P94" s="27">
        <v>2</v>
      </c>
      <c r="Q94" s="6">
        <f t="shared" ref="Q94:Q110" si="36">(H94/D94)*100</f>
        <v>96.226415094339629</v>
      </c>
      <c r="R94" s="6">
        <f t="shared" ref="R94:R110" si="37">((J94+I94)/D94)*100</f>
        <v>0</v>
      </c>
      <c r="S94" s="54"/>
    </row>
    <row r="95" spans="1:19" ht="15.75" customHeight="1" x14ac:dyDescent="0.25">
      <c r="A95" s="19" t="s">
        <v>14</v>
      </c>
      <c r="B95" s="4">
        <f t="shared" ref="B95:B110" si="38">C95+D95</f>
        <v>43</v>
      </c>
      <c r="C95" s="5"/>
      <c r="D95" s="4">
        <f t="shared" ref="D95:D109" si="39">E95+F95</f>
        <v>43</v>
      </c>
      <c r="E95" s="4">
        <f t="shared" ref="E95:E109" si="40">G95+H95+M95</f>
        <v>43</v>
      </c>
      <c r="F95" s="5"/>
      <c r="G95" s="5"/>
      <c r="H95" s="4">
        <f>SUM(I95:L95)</f>
        <v>43</v>
      </c>
      <c r="I95" s="5"/>
      <c r="J95" s="5"/>
      <c r="K95" s="5">
        <v>43</v>
      </c>
      <c r="L95" s="5"/>
      <c r="M95" s="4">
        <f t="shared" ref="M95:M108" si="41">N95+O95+P95</f>
        <v>0</v>
      </c>
      <c r="N95" s="5"/>
      <c r="O95" s="5"/>
      <c r="P95" s="5"/>
      <c r="Q95" s="6">
        <f t="shared" si="36"/>
        <v>100</v>
      </c>
      <c r="R95" s="6">
        <f t="shared" si="37"/>
        <v>0</v>
      </c>
      <c r="S95" s="54"/>
    </row>
    <row r="96" spans="1:19" ht="15.75" customHeight="1" x14ac:dyDescent="0.25">
      <c r="A96" s="19" t="s">
        <v>36</v>
      </c>
      <c r="B96" s="4">
        <f t="shared" si="38"/>
        <v>27</v>
      </c>
      <c r="C96" s="5"/>
      <c r="D96" s="4">
        <f t="shared" si="39"/>
        <v>27</v>
      </c>
      <c r="E96" s="4">
        <f t="shared" si="40"/>
        <v>27</v>
      </c>
      <c r="F96" s="5"/>
      <c r="G96" s="5">
        <v>1</v>
      </c>
      <c r="H96" s="4">
        <f t="shared" ref="H96:H108" si="42">SUM(I96:L96)</f>
        <v>16</v>
      </c>
      <c r="I96" s="5"/>
      <c r="J96" s="5">
        <v>2</v>
      </c>
      <c r="K96" s="5">
        <v>14</v>
      </c>
      <c r="L96" s="5"/>
      <c r="M96" s="4">
        <f t="shared" si="41"/>
        <v>10</v>
      </c>
      <c r="N96" s="5">
        <v>1</v>
      </c>
      <c r="O96" s="5">
        <v>4</v>
      </c>
      <c r="P96" s="5">
        <v>5</v>
      </c>
      <c r="Q96" s="6">
        <f t="shared" si="36"/>
        <v>59.259259259259252</v>
      </c>
      <c r="R96" s="6">
        <f t="shared" si="37"/>
        <v>7.4074074074074066</v>
      </c>
      <c r="S96" s="54"/>
    </row>
    <row r="97" spans="1:19" ht="25.5" x14ac:dyDescent="0.25">
      <c r="A97" s="19" t="s">
        <v>46</v>
      </c>
      <c r="B97" s="4">
        <f t="shared" si="38"/>
        <v>98</v>
      </c>
      <c r="C97" s="5"/>
      <c r="D97" s="4">
        <f t="shared" si="39"/>
        <v>98</v>
      </c>
      <c r="E97" s="4">
        <f t="shared" si="40"/>
        <v>98</v>
      </c>
      <c r="F97" s="5"/>
      <c r="G97" s="5"/>
      <c r="H97" s="4">
        <f t="shared" si="42"/>
        <v>95</v>
      </c>
      <c r="I97" s="5">
        <v>2</v>
      </c>
      <c r="J97" s="5">
        <v>8</v>
      </c>
      <c r="K97" s="5">
        <v>81</v>
      </c>
      <c r="L97" s="5">
        <v>4</v>
      </c>
      <c r="M97" s="4">
        <f t="shared" si="41"/>
        <v>3</v>
      </c>
      <c r="N97" s="5"/>
      <c r="O97" s="5"/>
      <c r="P97" s="5">
        <v>3</v>
      </c>
      <c r="Q97" s="6">
        <f t="shared" si="36"/>
        <v>96.938775510204081</v>
      </c>
      <c r="R97" s="6">
        <f t="shared" si="37"/>
        <v>10.204081632653061</v>
      </c>
      <c r="S97" s="54"/>
    </row>
    <row r="98" spans="1:19" s="67" customFormat="1" ht="15" customHeight="1" x14ac:dyDescent="0.25">
      <c r="A98" s="19" t="s">
        <v>15</v>
      </c>
      <c r="B98" s="4">
        <f t="shared" si="38"/>
        <v>29</v>
      </c>
      <c r="C98" s="27"/>
      <c r="D98" s="4">
        <f t="shared" si="39"/>
        <v>29</v>
      </c>
      <c r="E98" s="4">
        <f t="shared" si="40"/>
        <v>29</v>
      </c>
      <c r="F98" s="27"/>
      <c r="G98" s="27"/>
      <c r="H98" s="4">
        <f t="shared" si="42"/>
        <v>20</v>
      </c>
      <c r="I98" s="27"/>
      <c r="J98" s="27">
        <v>1</v>
      </c>
      <c r="K98" s="27">
        <v>10</v>
      </c>
      <c r="L98" s="27">
        <v>9</v>
      </c>
      <c r="M98" s="4">
        <f t="shared" si="41"/>
        <v>9</v>
      </c>
      <c r="N98" s="27">
        <v>1</v>
      </c>
      <c r="O98" s="27">
        <v>5</v>
      </c>
      <c r="P98" s="27">
        <v>3</v>
      </c>
      <c r="Q98" s="6">
        <f t="shared" si="36"/>
        <v>68.965517241379317</v>
      </c>
      <c r="R98" s="6">
        <f t="shared" si="37"/>
        <v>3.4482758620689653</v>
      </c>
      <c r="S98" s="55"/>
    </row>
    <row r="99" spans="1:19" ht="15.75" customHeight="1" x14ac:dyDescent="0.25">
      <c r="A99" s="19" t="s">
        <v>35</v>
      </c>
      <c r="B99" s="4">
        <f t="shared" si="38"/>
        <v>26</v>
      </c>
      <c r="C99" s="5"/>
      <c r="D99" s="4">
        <f t="shared" si="39"/>
        <v>26</v>
      </c>
      <c r="E99" s="4">
        <f t="shared" si="40"/>
        <v>26</v>
      </c>
      <c r="F99" s="5"/>
      <c r="G99" s="5"/>
      <c r="H99" s="4">
        <f t="shared" si="42"/>
        <v>21</v>
      </c>
      <c r="I99" s="5">
        <v>0</v>
      </c>
      <c r="J99" s="5">
        <v>2</v>
      </c>
      <c r="K99" s="5">
        <v>16</v>
      </c>
      <c r="L99" s="5">
        <v>3</v>
      </c>
      <c r="M99" s="4">
        <f t="shared" si="41"/>
        <v>5</v>
      </c>
      <c r="N99" s="5">
        <v>5</v>
      </c>
      <c r="O99" s="5"/>
      <c r="P99" s="5"/>
      <c r="Q99" s="6">
        <f t="shared" si="36"/>
        <v>80.769230769230774</v>
      </c>
      <c r="R99" s="6">
        <f t="shared" si="37"/>
        <v>7.6923076923076925</v>
      </c>
      <c r="S99" s="54"/>
    </row>
    <row r="100" spans="1:19" ht="15.75" customHeight="1" x14ac:dyDescent="0.25">
      <c r="A100" s="19" t="s">
        <v>16</v>
      </c>
      <c r="B100" s="4">
        <f t="shared" si="38"/>
        <v>17</v>
      </c>
      <c r="C100" s="5"/>
      <c r="D100" s="4">
        <f t="shared" si="39"/>
        <v>17</v>
      </c>
      <c r="E100" s="4">
        <f t="shared" si="40"/>
        <v>17</v>
      </c>
      <c r="F100" s="5"/>
      <c r="G100" s="5"/>
      <c r="H100" s="4">
        <f t="shared" si="42"/>
        <v>14</v>
      </c>
      <c r="I100" s="5"/>
      <c r="J100" s="5"/>
      <c r="K100" s="5">
        <v>12</v>
      </c>
      <c r="L100" s="5">
        <v>2</v>
      </c>
      <c r="M100" s="4">
        <f t="shared" si="41"/>
        <v>3</v>
      </c>
      <c r="N100" s="5"/>
      <c r="O100" s="5"/>
      <c r="P100" s="5">
        <v>3</v>
      </c>
      <c r="Q100" s="6">
        <f t="shared" si="36"/>
        <v>82.35294117647058</v>
      </c>
      <c r="R100" s="6">
        <f t="shared" si="37"/>
        <v>0</v>
      </c>
      <c r="S100" s="54"/>
    </row>
    <row r="101" spans="1:19" ht="22.5" customHeight="1" x14ac:dyDescent="0.25">
      <c r="A101" s="19" t="s">
        <v>44</v>
      </c>
      <c r="B101" s="4">
        <f t="shared" si="38"/>
        <v>40</v>
      </c>
      <c r="C101" s="5"/>
      <c r="D101" s="4">
        <f t="shared" si="39"/>
        <v>40</v>
      </c>
      <c r="E101" s="4">
        <f t="shared" si="40"/>
        <v>40</v>
      </c>
      <c r="F101" s="5"/>
      <c r="G101" s="5"/>
      <c r="H101" s="4">
        <f t="shared" si="42"/>
        <v>35</v>
      </c>
      <c r="I101" s="5"/>
      <c r="J101" s="5">
        <v>6</v>
      </c>
      <c r="K101" s="5">
        <v>27</v>
      </c>
      <c r="L101" s="5">
        <v>2</v>
      </c>
      <c r="M101" s="4">
        <f t="shared" si="41"/>
        <v>5</v>
      </c>
      <c r="N101" s="5"/>
      <c r="O101" s="5"/>
      <c r="P101" s="5">
        <v>5</v>
      </c>
      <c r="Q101" s="6">
        <f>(H101/D101)*100</f>
        <v>87.5</v>
      </c>
      <c r="R101" s="6">
        <f>((J101+I101)/D101)*100</f>
        <v>15</v>
      </c>
      <c r="S101" s="54"/>
    </row>
    <row r="102" spans="1:19" ht="27" customHeight="1" x14ac:dyDescent="0.25">
      <c r="A102" s="19" t="s">
        <v>148</v>
      </c>
      <c r="B102" s="4">
        <f t="shared" si="38"/>
        <v>12</v>
      </c>
      <c r="C102" s="5"/>
      <c r="D102" s="4">
        <f t="shared" si="39"/>
        <v>12</v>
      </c>
      <c r="E102" s="4">
        <f t="shared" si="40"/>
        <v>12</v>
      </c>
      <c r="F102" s="5"/>
      <c r="G102" s="5"/>
      <c r="H102" s="4">
        <f t="shared" ref="H102" si="43">SUM(I102:L102)</f>
        <v>11</v>
      </c>
      <c r="I102" s="5"/>
      <c r="J102" s="5"/>
      <c r="K102" s="5">
        <v>11</v>
      </c>
      <c r="L102" s="5"/>
      <c r="M102" s="4">
        <f t="shared" ref="M102" si="44">SUM(N102:P102)</f>
        <v>1</v>
      </c>
      <c r="N102" s="5"/>
      <c r="O102" s="5"/>
      <c r="P102" s="5">
        <v>1</v>
      </c>
      <c r="Q102" s="6">
        <f>(H102/D102)*100</f>
        <v>91.666666666666657</v>
      </c>
      <c r="R102" s="6">
        <f>((J102+I102)/D102)*100</f>
        <v>0</v>
      </c>
      <c r="S102" s="54"/>
    </row>
    <row r="103" spans="1:19" s="67" customFormat="1" ht="25.5" x14ac:dyDescent="0.25">
      <c r="A103" s="19" t="s">
        <v>45</v>
      </c>
      <c r="B103" s="4">
        <f t="shared" si="38"/>
        <v>32</v>
      </c>
      <c r="C103" s="27">
        <v>2</v>
      </c>
      <c r="D103" s="4">
        <f t="shared" si="39"/>
        <v>30</v>
      </c>
      <c r="E103" s="4">
        <f t="shared" si="40"/>
        <v>30</v>
      </c>
      <c r="F103" s="27"/>
      <c r="G103" s="27"/>
      <c r="H103" s="4">
        <f t="shared" si="42"/>
        <v>24</v>
      </c>
      <c r="I103" s="5">
        <v>1</v>
      </c>
      <c r="J103" s="5"/>
      <c r="K103" s="5">
        <v>13</v>
      </c>
      <c r="L103" s="5">
        <v>10</v>
      </c>
      <c r="M103" s="4">
        <f t="shared" si="41"/>
        <v>6</v>
      </c>
      <c r="N103" s="27">
        <v>2</v>
      </c>
      <c r="O103" s="27"/>
      <c r="P103" s="27">
        <v>4</v>
      </c>
      <c r="Q103" s="6">
        <f t="shared" si="36"/>
        <v>80</v>
      </c>
      <c r="R103" s="6">
        <f t="shared" si="37"/>
        <v>3.3333333333333335</v>
      </c>
      <c r="S103" s="55"/>
    </row>
    <row r="104" spans="1:19" s="67" customFormat="1" ht="15.75" customHeight="1" x14ac:dyDescent="0.25">
      <c r="A104" s="19" t="s">
        <v>19</v>
      </c>
      <c r="B104" s="4">
        <f t="shared" si="38"/>
        <v>44</v>
      </c>
      <c r="C104" s="27"/>
      <c r="D104" s="4">
        <f t="shared" si="39"/>
        <v>44</v>
      </c>
      <c r="E104" s="4">
        <f t="shared" si="40"/>
        <v>44</v>
      </c>
      <c r="F104" s="27"/>
      <c r="G104" s="27"/>
      <c r="H104" s="4">
        <f t="shared" si="42"/>
        <v>44</v>
      </c>
      <c r="I104" s="27"/>
      <c r="J104" s="27">
        <v>6</v>
      </c>
      <c r="K104" s="27">
        <v>23</v>
      </c>
      <c r="L104" s="27">
        <v>15</v>
      </c>
      <c r="M104" s="4">
        <f t="shared" si="41"/>
        <v>0</v>
      </c>
      <c r="N104" s="27"/>
      <c r="O104" s="27"/>
      <c r="P104" s="27"/>
      <c r="Q104" s="6">
        <f t="shared" si="36"/>
        <v>100</v>
      </c>
      <c r="R104" s="6">
        <f t="shared" si="37"/>
        <v>13.636363636363635</v>
      </c>
      <c r="S104" s="55"/>
    </row>
    <row r="105" spans="1:19" ht="24.75" customHeight="1" x14ac:dyDescent="0.25">
      <c r="A105" s="19" t="s">
        <v>38</v>
      </c>
      <c r="B105" s="4">
        <f t="shared" si="38"/>
        <v>38</v>
      </c>
      <c r="C105" s="5"/>
      <c r="D105" s="4">
        <f t="shared" si="39"/>
        <v>38</v>
      </c>
      <c r="E105" s="4">
        <f t="shared" si="40"/>
        <v>38</v>
      </c>
      <c r="F105" s="5"/>
      <c r="G105" s="5">
        <v>3</v>
      </c>
      <c r="H105" s="4">
        <f t="shared" si="42"/>
        <v>17</v>
      </c>
      <c r="I105" s="5"/>
      <c r="J105" s="5"/>
      <c r="K105" s="5">
        <v>15</v>
      </c>
      <c r="L105" s="5">
        <v>2</v>
      </c>
      <c r="M105" s="4">
        <f t="shared" si="41"/>
        <v>18</v>
      </c>
      <c r="N105" s="5">
        <v>10</v>
      </c>
      <c r="O105" s="5">
        <v>2</v>
      </c>
      <c r="P105" s="5">
        <v>6</v>
      </c>
      <c r="Q105" s="6">
        <f t="shared" si="36"/>
        <v>44.736842105263158</v>
      </c>
      <c r="R105" s="6">
        <f t="shared" si="37"/>
        <v>0</v>
      </c>
      <c r="S105" s="54"/>
    </row>
    <row r="106" spans="1:19" ht="25.5" x14ac:dyDescent="0.25">
      <c r="A106" s="19" t="s">
        <v>43</v>
      </c>
      <c r="B106" s="4">
        <f t="shared" si="38"/>
        <v>9</v>
      </c>
      <c r="C106" s="5"/>
      <c r="D106" s="4">
        <f t="shared" si="39"/>
        <v>9</v>
      </c>
      <c r="E106" s="4">
        <f t="shared" si="40"/>
        <v>9</v>
      </c>
      <c r="F106" s="5"/>
      <c r="G106" s="5"/>
      <c r="H106" s="4">
        <f t="shared" si="42"/>
        <v>9</v>
      </c>
      <c r="I106" s="5"/>
      <c r="J106" s="5">
        <v>4</v>
      </c>
      <c r="K106" s="5">
        <v>3</v>
      </c>
      <c r="L106" s="5">
        <v>2</v>
      </c>
      <c r="M106" s="4">
        <f t="shared" si="41"/>
        <v>0</v>
      </c>
      <c r="N106" s="5"/>
      <c r="O106" s="5"/>
      <c r="P106" s="5"/>
      <c r="Q106" s="6">
        <f t="shared" si="36"/>
        <v>100</v>
      </c>
      <c r="R106" s="6">
        <f t="shared" si="37"/>
        <v>44.444444444444443</v>
      </c>
      <c r="S106" s="54"/>
    </row>
    <row r="107" spans="1:19" ht="15.75" customHeight="1" x14ac:dyDescent="0.25">
      <c r="A107" s="19" t="s">
        <v>22</v>
      </c>
      <c r="B107" s="4">
        <f t="shared" si="38"/>
        <v>32</v>
      </c>
      <c r="C107" s="5"/>
      <c r="D107" s="4">
        <f t="shared" si="39"/>
        <v>32</v>
      </c>
      <c r="E107" s="4">
        <f t="shared" si="40"/>
        <v>32</v>
      </c>
      <c r="F107" s="5"/>
      <c r="G107" s="5"/>
      <c r="H107" s="4">
        <f t="shared" si="42"/>
        <v>22</v>
      </c>
      <c r="I107" s="5">
        <v>1</v>
      </c>
      <c r="J107" s="5">
        <v>2</v>
      </c>
      <c r="K107" s="5">
        <v>19</v>
      </c>
      <c r="L107" s="5"/>
      <c r="M107" s="4">
        <f t="shared" si="41"/>
        <v>10</v>
      </c>
      <c r="N107" s="5">
        <v>5</v>
      </c>
      <c r="O107" s="27">
        <v>5</v>
      </c>
      <c r="P107" s="5"/>
      <c r="Q107" s="6">
        <f t="shared" si="36"/>
        <v>68.75</v>
      </c>
      <c r="R107" s="6">
        <f t="shared" si="37"/>
        <v>9.375</v>
      </c>
      <c r="S107" s="54"/>
    </row>
    <row r="108" spans="1:19" ht="15.75" customHeight="1" x14ac:dyDescent="0.25">
      <c r="A108" s="19" t="s">
        <v>40</v>
      </c>
      <c r="B108" s="4">
        <f t="shared" si="38"/>
        <v>63</v>
      </c>
      <c r="C108" s="5">
        <v>2</v>
      </c>
      <c r="D108" s="4">
        <f t="shared" si="39"/>
        <v>61</v>
      </c>
      <c r="E108" s="4">
        <f t="shared" si="40"/>
        <v>61</v>
      </c>
      <c r="F108" s="5"/>
      <c r="G108" s="5">
        <v>2</v>
      </c>
      <c r="H108" s="4">
        <f t="shared" si="42"/>
        <v>36</v>
      </c>
      <c r="I108" s="5"/>
      <c r="J108" s="5">
        <v>2</v>
      </c>
      <c r="K108" s="5">
        <v>17</v>
      </c>
      <c r="L108" s="5">
        <v>17</v>
      </c>
      <c r="M108" s="4">
        <f t="shared" si="41"/>
        <v>23</v>
      </c>
      <c r="N108" s="5">
        <v>9</v>
      </c>
      <c r="O108" s="27">
        <v>14</v>
      </c>
      <c r="P108" s="5"/>
      <c r="Q108" s="6">
        <f t="shared" si="36"/>
        <v>59.016393442622949</v>
      </c>
      <c r="R108" s="6">
        <f t="shared" si="37"/>
        <v>3.278688524590164</v>
      </c>
      <c r="S108" s="54"/>
    </row>
    <row r="109" spans="1:19" ht="15.75" customHeight="1" x14ac:dyDescent="0.25">
      <c r="A109" s="19" t="s">
        <v>78</v>
      </c>
      <c r="B109" s="4">
        <f t="shared" si="38"/>
        <v>6</v>
      </c>
      <c r="C109" s="5"/>
      <c r="D109" s="4">
        <f t="shared" si="39"/>
        <v>6</v>
      </c>
      <c r="E109" s="4">
        <f t="shared" si="40"/>
        <v>6</v>
      </c>
      <c r="F109" s="5"/>
      <c r="G109" s="5"/>
      <c r="H109" s="4">
        <f t="shared" ref="H109" si="45">SUM(I109:L109)</f>
        <v>6</v>
      </c>
      <c r="I109" s="5"/>
      <c r="J109" s="5">
        <v>1</v>
      </c>
      <c r="K109" s="5">
        <v>5</v>
      </c>
      <c r="L109" s="5"/>
      <c r="M109" s="4">
        <f t="shared" ref="M109" si="46">SUM(N109:P109)</f>
        <v>0</v>
      </c>
      <c r="N109" s="5"/>
      <c r="O109" s="27"/>
      <c r="P109" s="5"/>
      <c r="Q109" s="6">
        <f t="shared" si="36"/>
        <v>100</v>
      </c>
      <c r="R109" s="6">
        <f t="shared" si="37"/>
        <v>16.666666666666664</v>
      </c>
      <c r="S109" s="54"/>
    </row>
    <row r="110" spans="1:19" x14ac:dyDescent="0.25">
      <c r="A110" s="10" t="s">
        <v>24</v>
      </c>
      <c r="B110" s="11">
        <f t="shared" si="38"/>
        <v>569</v>
      </c>
      <c r="C110" s="12">
        <f>SUM(C94:C108)</f>
        <v>4</v>
      </c>
      <c r="D110" s="11">
        <f>E110+F110</f>
        <v>565</v>
      </c>
      <c r="E110" s="11">
        <f>G110+H110+M110</f>
        <v>565</v>
      </c>
      <c r="F110" s="12">
        <f>SUM(F94:F108)</f>
        <v>0</v>
      </c>
      <c r="G110" s="12">
        <f>SUM(G94:G108)</f>
        <v>6</v>
      </c>
      <c r="H110" s="12">
        <f>I110+J110+K110+L110</f>
        <v>464</v>
      </c>
      <c r="I110" s="12">
        <f>SUM(I94:I108)</f>
        <v>4</v>
      </c>
      <c r="J110" s="12">
        <f>SUM(J94:J109)</f>
        <v>34</v>
      </c>
      <c r="K110" s="12">
        <f>SUM(K94:K109)</f>
        <v>357</v>
      </c>
      <c r="L110" s="12">
        <f>SUM(L94:L108)</f>
        <v>69</v>
      </c>
      <c r="M110" s="11">
        <f>N110+O110+P110</f>
        <v>95</v>
      </c>
      <c r="N110" s="12">
        <f>SUM(N94:N108)</f>
        <v>33</v>
      </c>
      <c r="O110" s="12">
        <f>SUM(O94:O108)</f>
        <v>30</v>
      </c>
      <c r="P110" s="12">
        <f>SUM(P94:P108)</f>
        <v>32</v>
      </c>
      <c r="Q110" s="13">
        <f t="shared" si="36"/>
        <v>82.123893805309734</v>
      </c>
      <c r="R110" s="13">
        <f t="shared" si="37"/>
        <v>6.7256637168141591</v>
      </c>
      <c r="S110" s="54"/>
    </row>
    <row r="111" spans="1:19" x14ac:dyDescent="0.25">
      <c r="A111" s="10" t="s">
        <v>25</v>
      </c>
      <c r="B111" s="8"/>
      <c r="C111" s="8"/>
      <c r="D111" s="16">
        <f>(D110/B110)*100</f>
        <v>99.297012302284713</v>
      </c>
      <c r="E111" s="16">
        <f>(E110/D110)*100</f>
        <v>100</v>
      </c>
      <c r="F111" s="16">
        <f>(F110/D110)*100</f>
        <v>0</v>
      </c>
      <c r="G111" s="16">
        <f>(G110/D110)*100</f>
        <v>1.0619469026548671</v>
      </c>
      <c r="H111" s="16">
        <f>(H110/D110)*100</f>
        <v>82.123893805309734</v>
      </c>
      <c r="I111" s="16">
        <f>(I110/D110)*100</f>
        <v>0.70796460176991149</v>
      </c>
      <c r="J111" s="16">
        <f>(J110/D110)*100</f>
        <v>6.0176991150442474</v>
      </c>
      <c r="K111" s="16">
        <f>(K110/D110)*100</f>
        <v>63.185840707964601</v>
      </c>
      <c r="L111" s="16">
        <f>(L110/D110)*100</f>
        <v>12.212389380530974</v>
      </c>
      <c r="M111" s="16">
        <f>(M110/D110)*100</f>
        <v>16.814159292035399</v>
      </c>
      <c r="N111" s="16">
        <f>(N110/D110)*100</f>
        <v>5.8407079646017701</v>
      </c>
      <c r="O111" s="16">
        <f>(O110/D110)*100</f>
        <v>5.3097345132743365</v>
      </c>
      <c r="P111" s="16">
        <f>(P110/D110)*100</f>
        <v>5.663716814159292</v>
      </c>
      <c r="Q111" s="29"/>
      <c r="R111" s="29"/>
      <c r="S111" s="54"/>
    </row>
    <row r="112" spans="1:19" s="24" customForma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s="24" customFormat="1" x14ac:dyDescent="0.2">
      <c r="A113" s="131" t="s">
        <v>114</v>
      </c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</row>
    <row r="114" spans="1:19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</row>
    <row r="115" spans="1:19" ht="17.25" customHeight="1" x14ac:dyDescent="0.25">
      <c r="A115" s="118" t="s">
        <v>41</v>
      </c>
      <c r="B115" s="118"/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</row>
    <row r="116" spans="1:19" ht="17.25" customHeight="1" x14ac:dyDescent="0.25">
      <c r="A116" s="119" t="s">
        <v>113</v>
      </c>
      <c r="B116" s="119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</row>
    <row r="117" spans="1:19" ht="17.25" customHeight="1" x14ac:dyDescent="0.25">
      <c r="A117" s="81"/>
      <c r="B117" s="81"/>
      <c r="C117" s="83"/>
      <c r="D117" s="83"/>
      <c r="E117" s="83"/>
      <c r="F117" s="83"/>
      <c r="G117" s="81" t="s">
        <v>33</v>
      </c>
      <c r="H117" s="83"/>
      <c r="I117" s="83"/>
      <c r="J117" s="83"/>
      <c r="K117" s="83"/>
      <c r="L117" s="83"/>
      <c r="M117" s="81"/>
      <c r="N117" s="81"/>
      <c r="O117" s="87" t="s">
        <v>103</v>
      </c>
      <c r="P117" s="25"/>
      <c r="Q117" s="25"/>
      <c r="R117" s="25"/>
      <c r="S117" s="25"/>
    </row>
    <row r="118" spans="1:19" ht="17.25" customHeight="1" x14ac:dyDescent="0.25">
      <c r="A118" s="77"/>
      <c r="B118" s="86" t="s">
        <v>29</v>
      </c>
      <c r="C118" s="86"/>
      <c r="D118" s="83"/>
      <c r="E118" s="82"/>
      <c r="F118" s="82"/>
      <c r="G118" s="81"/>
      <c r="H118" s="83"/>
      <c r="I118" s="83"/>
      <c r="J118" s="83"/>
      <c r="K118" s="83"/>
      <c r="L118" s="83"/>
      <c r="M118" s="77"/>
      <c r="N118" s="77"/>
      <c r="O118" s="85"/>
      <c r="P118" s="127" t="s">
        <v>89</v>
      </c>
      <c r="Q118" s="127"/>
      <c r="R118" s="127"/>
      <c r="S118" s="81"/>
    </row>
    <row r="119" spans="1:19" ht="23.25" customHeight="1" x14ac:dyDescent="0.25">
      <c r="A119" s="120" t="s">
        <v>1</v>
      </c>
      <c r="B119" s="121" t="s">
        <v>85</v>
      </c>
      <c r="C119" s="121" t="s">
        <v>90</v>
      </c>
      <c r="D119" s="121" t="s">
        <v>86</v>
      </c>
      <c r="E119" s="121" t="s">
        <v>87</v>
      </c>
      <c r="F119" s="121" t="s">
        <v>3</v>
      </c>
      <c r="G119" s="121" t="s">
        <v>77</v>
      </c>
      <c r="H119" s="120" t="s">
        <v>4</v>
      </c>
      <c r="I119" s="120"/>
      <c r="J119" s="120"/>
      <c r="K119" s="120"/>
      <c r="L119" s="120"/>
      <c r="M119" s="123" t="s">
        <v>5</v>
      </c>
      <c r="N119" s="124"/>
      <c r="O119" s="124"/>
      <c r="P119" s="125"/>
      <c r="Q119" s="121" t="s">
        <v>112</v>
      </c>
      <c r="R119" s="121" t="s">
        <v>7</v>
      </c>
      <c r="S119" s="129" t="s">
        <v>8</v>
      </c>
    </row>
    <row r="120" spans="1:19" ht="99" customHeight="1" x14ac:dyDescent="0.25">
      <c r="A120" s="120"/>
      <c r="B120" s="122"/>
      <c r="C120" s="121"/>
      <c r="D120" s="121"/>
      <c r="E120" s="121"/>
      <c r="F120" s="121"/>
      <c r="G120" s="121"/>
      <c r="H120" s="65" t="s">
        <v>88</v>
      </c>
      <c r="I120" s="65" t="s">
        <v>81</v>
      </c>
      <c r="J120" s="65" t="s">
        <v>9</v>
      </c>
      <c r="K120" s="65" t="s">
        <v>83</v>
      </c>
      <c r="L120" s="65" t="s">
        <v>82</v>
      </c>
      <c r="M120" s="65" t="s">
        <v>84</v>
      </c>
      <c r="N120" s="65" t="s">
        <v>10</v>
      </c>
      <c r="O120" s="65" t="s">
        <v>11</v>
      </c>
      <c r="P120" s="65" t="s">
        <v>12</v>
      </c>
      <c r="Q120" s="121"/>
      <c r="R120" s="122"/>
      <c r="S120" s="130"/>
    </row>
    <row r="121" spans="1:19" x14ac:dyDescent="0.25">
      <c r="A121" s="63">
        <v>1</v>
      </c>
      <c r="B121" s="3">
        <v>2</v>
      </c>
      <c r="C121" s="63">
        <v>3</v>
      </c>
      <c r="D121" s="63">
        <v>4</v>
      </c>
      <c r="E121" s="63">
        <v>5</v>
      </c>
      <c r="F121" s="63">
        <v>6</v>
      </c>
      <c r="G121" s="63">
        <v>7</v>
      </c>
      <c r="H121" s="63">
        <v>8</v>
      </c>
      <c r="I121" s="63">
        <v>9</v>
      </c>
      <c r="J121" s="63">
        <v>10</v>
      </c>
      <c r="K121" s="63">
        <v>11</v>
      </c>
      <c r="L121" s="63">
        <v>12</v>
      </c>
      <c r="M121" s="63">
        <v>13</v>
      </c>
      <c r="N121" s="63">
        <v>14</v>
      </c>
      <c r="O121" s="63">
        <v>15</v>
      </c>
      <c r="P121" s="63">
        <v>16</v>
      </c>
      <c r="Q121" s="63">
        <v>17</v>
      </c>
      <c r="R121" s="3">
        <v>18</v>
      </c>
      <c r="S121" s="3">
        <v>19</v>
      </c>
    </row>
    <row r="122" spans="1:19" ht="16.5" customHeight="1" x14ac:dyDescent="0.25">
      <c r="A122" s="19" t="s">
        <v>13</v>
      </c>
      <c r="B122" s="4">
        <f>C122+D122</f>
        <v>30</v>
      </c>
      <c r="C122" s="26">
        <v>2</v>
      </c>
      <c r="D122" s="4">
        <f t="shared" ref="D122:D137" si="47">E122+F122</f>
        <v>28</v>
      </c>
      <c r="E122" s="4">
        <f>G122+H122+M122</f>
        <v>28</v>
      </c>
      <c r="F122" s="27"/>
      <c r="G122" s="27"/>
      <c r="H122" s="4">
        <f>SUM(I122:L122)</f>
        <v>28</v>
      </c>
      <c r="I122" s="27"/>
      <c r="J122" s="27">
        <v>1</v>
      </c>
      <c r="K122" s="27">
        <v>27</v>
      </c>
      <c r="L122" s="27"/>
      <c r="M122" s="4">
        <f>SUM(N122:P122)</f>
        <v>0</v>
      </c>
      <c r="N122" s="27"/>
      <c r="O122" s="27"/>
      <c r="P122" s="27"/>
      <c r="Q122" s="6">
        <f t="shared" ref="Q122:Q138" si="48">(H122/D122)*100</f>
        <v>100</v>
      </c>
      <c r="R122" s="6">
        <f t="shared" ref="R122:R138" si="49">((J122+I122)/D122)*100</f>
        <v>3.5714285714285712</v>
      </c>
      <c r="S122" s="54"/>
    </row>
    <row r="123" spans="1:19" ht="16.5" customHeight="1" x14ac:dyDescent="0.25">
      <c r="A123" s="19" t="s">
        <v>14</v>
      </c>
      <c r="B123" s="4">
        <f t="shared" ref="B123:B138" si="50">C123+D123</f>
        <v>29</v>
      </c>
      <c r="C123" s="5"/>
      <c r="D123" s="4">
        <f t="shared" si="47"/>
        <v>29</v>
      </c>
      <c r="E123" s="4">
        <f t="shared" ref="E123:E137" si="51">G123+H123+M123</f>
        <v>29</v>
      </c>
      <c r="F123" s="5"/>
      <c r="G123" s="5"/>
      <c r="H123" s="4">
        <f t="shared" ref="H123:H136" si="52">SUM(I123:L123)</f>
        <v>29</v>
      </c>
      <c r="I123" s="5"/>
      <c r="J123" s="5"/>
      <c r="K123" s="5">
        <v>29</v>
      </c>
      <c r="L123" s="5"/>
      <c r="M123" s="4">
        <f t="shared" ref="M123:M136" si="53">SUM(N123:P123)</f>
        <v>0</v>
      </c>
      <c r="N123" s="5"/>
      <c r="O123" s="5"/>
      <c r="P123" s="5"/>
      <c r="Q123" s="6">
        <f t="shared" si="48"/>
        <v>100</v>
      </c>
      <c r="R123" s="6">
        <f t="shared" si="49"/>
        <v>0</v>
      </c>
      <c r="S123" s="54"/>
    </row>
    <row r="124" spans="1:19" ht="16.5" customHeight="1" x14ac:dyDescent="0.25">
      <c r="A124" s="19" t="s">
        <v>36</v>
      </c>
      <c r="B124" s="4">
        <f t="shared" si="50"/>
        <v>47</v>
      </c>
      <c r="C124" s="5"/>
      <c r="D124" s="4">
        <f t="shared" si="47"/>
        <v>47</v>
      </c>
      <c r="E124" s="4">
        <f t="shared" si="51"/>
        <v>47</v>
      </c>
      <c r="F124" s="5"/>
      <c r="G124" s="5"/>
      <c r="H124" s="4">
        <f t="shared" si="52"/>
        <v>21</v>
      </c>
      <c r="I124" s="5">
        <v>3</v>
      </c>
      <c r="J124" s="5">
        <v>4</v>
      </c>
      <c r="K124" s="5">
        <v>14</v>
      </c>
      <c r="L124" s="5"/>
      <c r="M124" s="4">
        <f t="shared" si="53"/>
        <v>26</v>
      </c>
      <c r="N124" s="5">
        <v>2</v>
      </c>
      <c r="O124" s="5">
        <v>10</v>
      </c>
      <c r="P124" s="5">
        <v>14</v>
      </c>
      <c r="Q124" s="6">
        <f t="shared" si="48"/>
        <v>44.680851063829785</v>
      </c>
      <c r="R124" s="6">
        <f t="shared" si="49"/>
        <v>14.893617021276595</v>
      </c>
      <c r="S124" s="54"/>
    </row>
    <row r="125" spans="1:19" ht="25.5" x14ac:dyDescent="0.25">
      <c r="A125" s="19" t="s">
        <v>46</v>
      </c>
      <c r="B125" s="4">
        <f t="shared" si="50"/>
        <v>79</v>
      </c>
      <c r="C125" s="5"/>
      <c r="D125" s="4">
        <f t="shared" si="47"/>
        <v>79</v>
      </c>
      <c r="E125" s="4">
        <f t="shared" si="51"/>
        <v>78</v>
      </c>
      <c r="F125" s="5">
        <v>1</v>
      </c>
      <c r="G125" s="5"/>
      <c r="H125" s="4">
        <f t="shared" si="52"/>
        <v>75</v>
      </c>
      <c r="I125" s="5"/>
      <c r="J125" s="5">
        <v>13</v>
      </c>
      <c r="K125" s="5">
        <v>57</v>
      </c>
      <c r="L125" s="5">
        <v>5</v>
      </c>
      <c r="M125" s="4">
        <f t="shared" si="53"/>
        <v>3</v>
      </c>
      <c r="N125" s="5"/>
      <c r="O125" s="5"/>
      <c r="P125" s="5">
        <v>3</v>
      </c>
      <c r="Q125" s="6">
        <f t="shared" si="48"/>
        <v>94.936708860759495</v>
      </c>
      <c r="R125" s="6">
        <f t="shared" si="49"/>
        <v>16.455696202531644</v>
      </c>
      <c r="S125" s="54"/>
    </row>
    <row r="126" spans="1:19" s="67" customFormat="1" ht="15" customHeight="1" x14ac:dyDescent="0.25">
      <c r="A126" s="19" t="s">
        <v>15</v>
      </c>
      <c r="B126" s="4">
        <f t="shared" si="50"/>
        <v>21</v>
      </c>
      <c r="C126" s="27"/>
      <c r="D126" s="4">
        <f t="shared" si="47"/>
        <v>21</v>
      </c>
      <c r="E126" s="4">
        <f t="shared" si="51"/>
        <v>21</v>
      </c>
      <c r="F126" s="27"/>
      <c r="G126" s="27"/>
      <c r="H126" s="4">
        <f t="shared" si="52"/>
        <v>17</v>
      </c>
      <c r="I126" s="27"/>
      <c r="J126" s="27">
        <v>2</v>
      </c>
      <c r="K126" s="27">
        <v>8</v>
      </c>
      <c r="L126" s="27">
        <v>7</v>
      </c>
      <c r="M126" s="4">
        <f t="shared" si="53"/>
        <v>4</v>
      </c>
      <c r="N126" s="27">
        <v>2</v>
      </c>
      <c r="O126" s="27"/>
      <c r="P126" s="27">
        <v>2</v>
      </c>
      <c r="Q126" s="6">
        <f t="shared" si="48"/>
        <v>80.952380952380949</v>
      </c>
      <c r="R126" s="6">
        <f t="shared" si="49"/>
        <v>9.5238095238095237</v>
      </c>
      <c r="S126" s="55"/>
    </row>
    <row r="127" spans="1:19" ht="15" customHeight="1" x14ac:dyDescent="0.25">
      <c r="A127" s="19" t="s">
        <v>35</v>
      </c>
      <c r="B127" s="4">
        <f t="shared" si="50"/>
        <v>21</v>
      </c>
      <c r="C127" s="5">
        <v>1</v>
      </c>
      <c r="D127" s="4">
        <f t="shared" si="47"/>
        <v>20</v>
      </c>
      <c r="E127" s="4">
        <f t="shared" si="51"/>
        <v>20</v>
      </c>
      <c r="F127" s="5"/>
      <c r="G127" s="5"/>
      <c r="H127" s="4">
        <f t="shared" si="52"/>
        <v>19</v>
      </c>
      <c r="I127" s="5">
        <v>0</v>
      </c>
      <c r="J127" s="5">
        <v>6</v>
      </c>
      <c r="K127" s="5">
        <v>9</v>
      </c>
      <c r="L127" s="5">
        <v>4</v>
      </c>
      <c r="M127" s="4">
        <f t="shared" si="53"/>
        <v>1</v>
      </c>
      <c r="N127" s="5">
        <v>1</v>
      </c>
      <c r="O127" s="5"/>
      <c r="P127" s="5"/>
      <c r="Q127" s="6">
        <f t="shared" si="48"/>
        <v>95</v>
      </c>
      <c r="R127" s="6">
        <f t="shared" si="49"/>
        <v>30</v>
      </c>
      <c r="S127" s="54"/>
    </row>
    <row r="128" spans="1:19" ht="17.25" customHeight="1" x14ac:dyDescent="0.25">
      <c r="A128" s="19" t="s">
        <v>16</v>
      </c>
      <c r="B128" s="4">
        <f t="shared" si="50"/>
        <v>22</v>
      </c>
      <c r="C128" s="5"/>
      <c r="D128" s="4">
        <f t="shared" si="47"/>
        <v>22</v>
      </c>
      <c r="E128" s="4">
        <f t="shared" si="51"/>
        <v>22</v>
      </c>
      <c r="F128" s="5"/>
      <c r="G128" s="5"/>
      <c r="H128" s="4">
        <f t="shared" si="52"/>
        <v>19</v>
      </c>
      <c r="I128" s="5"/>
      <c r="J128" s="5"/>
      <c r="K128" s="5">
        <v>10</v>
      </c>
      <c r="L128" s="5">
        <v>9</v>
      </c>
      <c r="M128" s="4">
        <f t="shared" si="53"/>
        <v>3</v>
      </c>
      <c r="N128" s="5"/>
      <c r="O128" s="5"/>
      <c r="P128" s="5">
        <v>3</v>
      </c>
      <c r="Q128" s="6">
        <f t="shared" si="48"/>
        <v>86.36363636363636</v>
      </c>
      <c r="R128" s="6">
        <f t="shared" si="49"/>
        <v>0</v>
      </c>
      <c r="S128" s="54"/>
    </row>
    <row r="129" spans="1:19" ht="24.75" customHeight="1" x14ac:dyDescent="0.25">
      <c r="A129" s="19" t="s">
        <v>44</v>
      </c>
      <c r="B129" s="4">
        <f t="shared" si="50"/>
        <v>32</v>
      </c>
      <c r="C129" s="5"/>
      <c r="D129" s="4">
        <f t="shared" si="47"/>
        <v>32</v>
      </c>
      <c r="E129" s="4">
        <f t="shared" si="51"/>
        <v>32</v>
      </c>
      <c r="F129" s="5"/>
      <c r="G129" s="5"/>
      <c r="H129" s="4">
        <f t="shared" si="52"/>
        <v>31</v>
      </c>
      <c r="I129" s="5"/>
      <c r="J129" s="5">
        <v>2</v>
      </c>
      <c r="K129" s="5">
        <v>27</v>
      </c>
      <c r="L129" s="5">
        <v>2</v>
      </c>
      <c r="M129" s="4">
        <f t="shared" si="53"/>
        <v>1</v>
      </c>
      <c r="N129" s="5">
        <v>1</v>
      </c>
      <c r="O129" s="5"/>
      <c r="P129" s="5"/>
      <c r="Q129" s="6">
        <f>(H129/D129)*100</f>
        <v>96.875</v>
      </c>
      <c r="R129" s="6">
        <f>((J129+I129)/D129)*100</f>
        <v>6.25</v>
      </c>
      <c r="S129" s="54"/>
    </row>
    <row r="130" spans="1:19" ht="24.75" customHeight="1" x14ac:dyDescent="0.25">
      <c r="A130" s="19" t="s">
        <v>148</v>
      </c>
      <c r="B130" s="4">
        <f t="shared" si="50"/>
        <v>12</v>
      </c>
      <c r="C130" s="5"/>
      <c r="D130" s="4">
        <f t="shared" si="47"/>
        <v>12</v>
      </c>
      <c r="E130" s="4">
        <f t="shared" si="51"/>
        <v>11</v>
      </c>
      <c r="F130" s="5">
        <v>1</v>
      </c>
      <c r="G130" s="5"/>
      <c r="H130" s="4">
        <f t="shared" si="52"/>
        <v>10</v>
      </c>
      <c r="I130" s="5"/>
      <c r="J130" s="5"/>
      <c r="K130" s="5">
        <v>10</v>
      </c>
      <c r="L130" s="5"/>
      <c r="M130" s="4">
        <f t="shared" si="53"/>
        <v>1</v>
      </c>
      <c r="N130" s="5"/>
      <c r="O130" s="5"/>
      <c r="P130" s="5">
        <v>1</v>
      </c>
      <c r="Q130" s="6">
        <f t="shared" si="48"/>
        <v>83.333333333333343</v>
      </c>
      <c r="R130" s="6">
        <f t="shared" si="49"/>
        <v>0</v>
      </c>
      <c r="S130" s="54"/>
    </row>
    <row r="131" spans="1:19" s="67" customFormat="1" ht="25.5" x14ac:dyDescent="0.25">
      <c r="A131" s="19" t="s">
        <v>45</v>
      </c>
      <c r="B131" s="4">
        <f t="shared" si="50"/>
        <v>17</v>
      </c>
      <c r="C131" s="27">
        <v>1</v>
      </c>
      <c r="D131" s="4">
        <f t="shared" si="47"/>
        <v>16</v>
      </c>
      <c r="E131" s="4">
        <f t="shared" si="51"/>
        <v>16</v>
      </c>
      <c r="F131" s="27"/>
      <c r="G131" s="27"/>
      <c r="H131" s="4">
        <f t="shared" si="52"/>
        <v>14</v>
      </c>
      <c r="I131" s="5"/>
      <c r="J131" s="5">
        <v>2</v>
      </c>
      <c r="K131" s="5">
        <v>9</v>
      </c>
      <c r="L131" s="5">
        <v>3</v>
      </c>
      <c r="M131" s="4">
        <f t="shared" si="53"/>
        <v>2</v>
      </c>
      <c r="N131" s="27"/>
      <c r="O131" s="27"/>
      <c r="P131" s="27">
        <v>2</v>
      </c>
      <c r="Q131" s="6">
        <f t="shared" si="48"/>
        <v>87.5</v>
      </c>
      <c r="R131" s="6">
        <f t="shared" si="49"/>
        <v>12.5</v>
      </c>
      <c r="S131" s="55"/>
    </row>
    <row r="132" spans="1:19" s="67" customFormat="1" ht="15.75" customHeight="1" x14ac:dyDescent="0.25">
      <c r="A132" s="19" t="s">
        <v>19</v>
      </c>
      <c r="B132" s="4">
        <f t="shared" si="50"/>
        <v>29</v>
      </c>
      <c r="C132" s="27"/>
      <c r="D132" s="4">
        <f t="shared" si="47"/>
        <v>29</v>
      </c>
      <c r="E132" s="4">
        <f t="shared" si="51"/>
        <v>29</v>
      </c>
      <c r="F132" s="27"/>
      <c r="G132" s="27"/>
      <c r="H132" s="4">
        <f t="shared" si="52"/>
        <v>29</v>
      </c>
      <c r="I132" s="27"/>
      <c r="J132" s="27">
        <v>4</v>
      </c>
      <c r="K132" s="27">
        <v>14</v>
      </c>
      <c r="L132" s="27">
        <v>11</v>
      </c>
      <c r="M132" s="4">
        <f t="shared" si="53"/>
        <v>0</v>
      </c>
      <c r="N132" s="27"/>
      <c r="O132" s="27"/>
      <c r="P132" s="27"/>
      <c r="Q132" s="6">
        <f t="shared" si="48"/>
        <v>100</v>
      </c>
      <c r="R132" s="6">
        <f t="shared" si="49"/>
        <v>13.793103448275861</v>
      </c>
      <c r="S132" s="55"/>
    </row>
    <row r="133" spans="1:19" ht="24" customHeight="1" x14ac:dyDescent="0.25">
      <c r="A133" s="19" t="s">
        <v>38</v>
      </c>
      <c r="B133" s="4">
        <f t="shared" si="50"/>
        <v>25</v>
      </c>
      <c r="C133" s="5"/>
      <c r="D133" s="4">
        <f t="shared" si="47"/>
        <v>25</v>
      </c>
      <c r="E133" s="4">
        <f t="shared" si="51"/>
        <v>25</v>
      </c>
      <c r="F133" s="5"/>
      <c r="G133" s="5">
        <v>3</v>
      </c>
      <c r="H133" s="4">
        <f t="shared" si="52"/>
        <v>6</v>
      </c>
      <c r="I133" s="5"/>
      <c r="J133" s="5">
        <v>1</v>
      </c>
      <c r="K133" s="5">
        <v>5</v>
      </c>
      <c r="L133" s="5"/>
      <c r="M133" s="4">
        <f t="shared" si="53"/>
        <v>16</v>
      </c>
      <c r="N133" s="5">
        <v>1</v>
      </c>
      <c r="O133" s="5">
        <v>5</v>
      </c>
      <c r="P133" s="5">
        <v>10</v>
      </c>
      <c r="Q133" s="6">
        <f t="shared" si="48"/>
        <v>24</v>
      </c>
      <c r="R133" s="6">
        <f t="shared" si="49"/>
        <v>4</v>
      </c>
      <c r="S133" s="54"/>
    </row>
    <row r="134" spans="1:19" ht="25.5" x14ac:dyDescent="0.25">
      <c r="A134" s="19" t="s">
        <v>43</v>
      </c>
      <c r="B134" s="4">
        <f t="shared" si="50"/>
        <v>6</v>
      </c>
      <c r="C134" s="5"/>
      <c r="D134" s="4">
        <f t="shared" si="47"/>
        <v>6</v>
      </c>
      <c r="E134" s="4">
        <f t="shared" si="51"/>
        <v>6</v>
      </c>
      <c r="F134" s="5"/>
      <c r="G134" s="5"/>
      <c r="H134" s="4">
        <f t="shared" si="52"/>
        <v>6</v>
      </c>
      <c r="I134" s="5"/>
      <c r="J134" s="5">
        <v>3</v>
      </c>
      <c r="K134" s="5">
        <v>3</v>
      </c>
      <c r="L134" s="5"/>
      <c r="M134" s="4">
        <f t="shared" si="53"/>
        <v>0</v>
      </c>
      <c r="N134" s="5"/>
      <c r="O134" s="5"/>
      <c r="P134" s="5"/>
      <c r="Q134" s="6">
        <f t="shared" si="48"/>
        <v>100</v>
      </c>
      <c r="R134" s="6">
        <f t="shared" si="49"/>
        <v>50</v>
      </c>
      <c r="S134" s="54"/>
    </row>
    <row r="135" spans="1:19" ht="18" customHeight="1" x14ac:dyDescent="0.25">
      <c r="A135" s="19" t="s">
        <v>22</v>
      </c>
      <c r="B135" s="4">
        <f t="shared" si="50"/>
        <v>37</v>
      </c>
      <c r="C135" s="5"/>
      <c r="D135" s="4">
        <f t="shared" si="47"/>
        <v>37</v>
      </c>
      <c r="E135" s="4">
        <f t="shared" si="51"/>
        <v>37</v>
      </c>
      <c r="F135" s="5"/>
      <c r="G135" s="5"/>
      <c r="H135" s="4">
        <f t="shared" si="52"/>
        <v>23</v>
      </c>
      <c r="I135" s="5">
        <v>1</v>
      </c>
      <c r="J135" s="5"/>
      <c r="K135" s="5">
        <v>19</v>
      </c>
      <c r="L135" s="5">
        <v>3</v>
      </c>
      <c r="M135" s="4">
        <f t="shared" si="53"/>
        <v>14</v>
      </c>
      <c r="N135" s="5">
        <v>7</v>
      </c>
      <c r="O135" s="27">
        <v>7</v>
      </c>
      <c r="P135" s="5"/>
      <c r="Q135" s="6">
        <f t="shared" si="48"/>
        <v>62.162162162162161</v>
      </c>
      <c r="R135" s="6">
        <f t="shared" si="49"/>
        <v>2.7027027027027026</v>
      </c>
      <c r="S135" s="54"/>
    </row>
    <row r="136" spans="1:19" ht="18" customHeight="1" x14ac:dyDescent="0.25">
      <c r="A136" s="19" t="s">
        <v>40</v>
      </c>
      <c r="B136" s="4">
        <f t="shared" si="50"/>
        <v>57</v>
      </c>
      <c r="C136" s="5"/>
      <c r="D136" s="4">
        <f t="shared" si="47"/>
        <v>57</v>
      </c>
      <c r="E136" s="4">
        <f t="shared" si="51"/>
        <v>57</v>
      </c>
      <c r="F136" s="5"/>
      <c r="G136" s="5">
        <v>1</v>
      </c>
      <c r="H136" s="4">
        <f t="shared" si="52"/>
        <v>41</v>
      </c>
      <c r="I136" s="5"/>
      <c r="J136" s="5">
        <v>6</v>
      </c>
      <c r="K136" s="5">
        <v>20</v>
      </c>
      <c r="L136" s="5">
        <v>15</v>
      </c>
      <c r="M136" s="4">
        <f t="shared" si="53"/>
        <v>15</v>
      </c>
      <c r="N136" s="5">
        <v>10</v>
      </c>
      <c r="O136" s="5">
        <v>5</v>
      </c>
      <c r="P136" s="5"/>
      <c r="Q136" s="6">
        <f t="shared" si="48"/>
        <v>71.929824561403507</v>
      </c>
      <c r="R136" s="6">
        <f t="shared" si="49"/>
        <v>10.526315789473683</v>
      </c>
      <c r="S136" s="54"/>
    </row>
    <row r="137" spans="1:19" ht="18" customHeight="1" x14ac:dyDescent="0.25">
      <c r="A137" s="19" t="s">
        <v>78</v>
      </c>
      <c r="B137" s="4">
        <f t="shared" si="50"/>
        <v>2</v>
      </c>
      <c r="C137" s="5"/>
      <c r="D137" s="4">
        <f t="shared" si="47"/>
        <v>2</v>
      </c>
      <c r="E137" s="4">
        <f t="shared" si="51"/>
        <v>2</v>
      </c>
      <c r="F137" s="5"/>
      <c r="G137" s="5"/>
      <c r="H137" s="4">
        <f t="shared" ref="H137" si="54">SUM(I137:L137)</f>
        <v>2</v>
      </c>
      <c r="I137" s="5"/>
      <c r="J137" s="5">
        <v>1</v>
      </c>
      <c r="K137" s="5">
        <v>1</v>
      </c>
      <c r="L137" s="5"/>
      <c r="M137" s="4">
        <f t="shared" ref="M137" si="55">SUM(N137:P137)</f>
        <v>0</v>
      </c>
      <c r="N137" s="5"/>
      <c r="O137" s="27"/>
      <c r="P137" s="5"/>
      <c r="Q137" s="6">
        <f t="shared" si="48"/>
        <v>100</v>
      </c>
      <c r="R137" s="6">
        <f t="shared" si="49"/>
        <v>50</v>
      </c>
      <c r="S137" s="54"/>
    </row>
    <row r="138" spans="1:19" x14ac:dyDescent="0.25">
      <c r="A138" s="10" t="s">
        <v>24</v>
      </c>
      <c r="B138" s="11">
        <f t="shared" si="50"/>
        <v>466</v>
      </c>
      <c r="C138" s="12">
        <f>SUM(C122:C136)</f>
        <v>4</v>
      </c>
      <c r="D138" s="12">
        <f>E138+F138</f>
        <v>462</v>
      </c>
      <c r="E138" s="12">
        <f>G138+H138+M138</f>
        <v>460</v>
      </c>
      <c r="F138" s="12">
        <f>SUM(F123:F136)</f>
        <v>2</v>
      </c>
      <c r="G138" s="12">
        <f>SUM(G123:G136)</f>
        <v>4</v>
      </c>
      <c r="H138" s="12">
        <f>I138+J138+K138+L138</f>
        <v>370</v>
      </c>
      <c r="I138" s="12">
        <f>SUM(I122:I136)</f>
        <v>4</v>
      </c>
      <c r="J138" s="12">
        <f>SUM(J122:J137)</f>
        <v>45</v>
      </c>
      <c r="K138" s="12">
        <f>SUM(K122:K137)</f>
        <v>262</v>
      </c>
      <c r="L138" s="12">
        <f>SUM(L123:L136)</f>
        <v>59</v>
      </c>
      <c r="M138" s="12">
        <f>N138+O138+P138</f>
        <v>86</v>
      </c>
      <c r="N138" s="12">
        <f>SUM(N123:N136)</f>
        <v>24</v>
      </c>
      <c r="O138" s="12">
        <f>SUM(O123:O136)</f>
        <v>27</v>
      </c>
      <c r="P138" s="12">
        <f>SUM(P122:P136)</f>
        <v>35</v>
      </c>
      <c r="Q138" s="13">
        <f t="shared" si="48"/>
        <v>80.086580086580085</v>
      </c>
      <c r="R138" s="13">
        <f t="shared" si="49"/>
        <v>10.606060606060606</v>
      </c>
      <c r="S138" s="54"/>
    </row>
    <row r="139" spans="1:19" ht="15.75" customHeight="1" x14ac:dyDescent="0.25">
      <c r="A139" s="10" t="s">
        <v>25</v>
      </c>
      <c r="B139" s="8"/>
      <c r="C139" s="8"/>
      <c r="D139" s="16">
        <f>(D138/B138)*100</f>
        <v>99.141630901287556</v>
      </c>
      <c r="E139" s="16">
        <f>(E138/D138)*100</f>
        <v>99.567099567099575</v>
      </c>
      <c r="F139" s="16">
        <f>(F138/D138)*100</f>
        <v>0.4329004329004329</v>
      </c>
      <c r="G139" s="16">
        <f>(G138/D138)*100</f>
        <v>0.86580086580086579</v>
      </c>
      <c r="H139" s="16">
        <f>(H138/D138)*100</f>
        <v>80.086580086580085</v>
      </c>
      <c r="I139" s="16">
        <f>(I138/D138)*100</f>
        <v>0.86580086580086579</v>
      </c>
      <c r="J139" s="16">
        <f>(J138/D138)*100</f>
        <v>9.7402597402597415</v>
      </c>
      <c r="K139" s="16">
        <f>(K138/D138)*100</f>
        <v>56.709956709956714</v>
      </c>
      <c r="L139" s="16">
        <f>(L138/D138)*100</f>
        <v>12.770562770562771</v>
      </c>
      <c r="M139" s="16">
        <f>(M138/D138)*100</f>
        <v>18.614718614718615</v>
      </c>
      <c r="N139" s="16">
        <f>(N138/D138)*100</f>
        <v>5.1948051948051948</v>
      </c>
      <c r="O139" s="16">
        <f>(O138/D138)*100</f>
        <v>5.8441558441558437</v>
      </c>
      <c r="P139" s="16">
        <f>(P138/D138)*100</f>
        <v>7.5757575757575761</v>
      </c>
      <c r="Q139" s="29"/>
      <c r="R139" s="29"/>
      <c r="S139" s="54"/>
    </row>
    <row r="140" spans="1:19" s="24" customForma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s="24" customFormat="1" x14ac:dyDescent="0.2">
      <c r="A141" s="131" t="s">
        <v>114</v>
      </c>
      <c r="B141" s="131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</row>
    <row r="142" spans="1:19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</row>
    <row r="143" spans="1:19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</row>
    <row r="144" spans="1:19" s="56" customFormat="1" ht="18" customHeight="1" x14ac:dyDescent="0.25">
      <c r="A144" s="118" t="s">
        <v>41</v>
      </c>
      <c r="B144" s="118"/>
      <c r="C144" s="118"/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</row>
    <row r="145" spans="1:50" s="56" customFormat="1" ht="18" customHeight="1" x14ac:dyDescent="0.25">
      <c r="A145" s="119" t="s">
        <v>113</v>
      </c>
      <c r="B145" s="119"/>
      <c r="C145" s="119"/>
      <c r="D145" s="119"/>
      <c r="E145" s="119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</row>
    <row r="146" spans="1:50" s="56" customFormat="1" ht="18" customHeight="1" x14ac:dyDescent="0.25">
      <c r="A146" s="81"/>
      <c r="B146" s="81"/>
      <c r="C146" s="83"/>
      <c r="D146" s="83"/>
      <c r="E146" s="83"/>
      <c r="F146" s="83"/>
      <c r="G146" s="81" t="s">
        <v>34</v>
      </c>
      <c r="H146" s="83"/>
      <c r="I146" s="83"/>
      <c r="J146" s="83"/>
      <c r="K146" s="83"/>
      <c r="L146" s="83"/>
      <c r="M146" s="81"/>
      <c r="N146" s="81"/>
      <c r="O146" s="87" t="s">
        <v>104</v>
      </c>
      <c r="P146" s="25"/>
      <c r="Q146" s="25"/>
      <c r="R146" s="25"/>
      <c r="S146" s="25"/>
    </row>
    <row r="147" spans="1:50" s="56" customFormat="1" ht="18" customHeight="1" x14ac:dyDescent="0.25">
      <c r="A147" s="77"/>
      <c r="B147" s="147" t="s">
        <v>30</v>
      </c>
      <c r="C147" s="147"/>
      <c r="D147" s="83"/>
      <c r="E147" s="82"/>
      <c r="F147" s="82"/>
      <c r="G147" s="81"/>
      <c r="H147" s="83"/>
      <c r="I147" s="83"/>
      <c r="J147" s="83"/>
      <c r="K147" s="83"/>
      <c r="L147" s="83"/>
      <c r="M147" s="77"/>
      <c r="N147" s="77"/>
      <c r="O147" s="85"/>
      <c r="P147" s="127" t="s">
        <v>89</v>
      </c>
      <c r="Q147" s="127"/>
      <c r="R147" s="127"/>
      <c r="S147" s="81"/>
    </row>
    <row r="148" spans="1:50" ht="22.5" customHeight="1" x14ac:dyDescent="0.25">
      <c r="A148" s="120" t="s">
        <v>1</v>
      </c>
      <c r="B148" s="121" t="s">
        <v>85</v>
      </c>
      <c r="C148" s="121" t="s">
        <v>90</v>
      </c>
      <c r="D148" s="121" t="s">
        <v>86</v>
      </c>
      <c r="E148" s="121" t="s">
        <v>87</v>
      </c>
      <c r="F148" s="121" t="s">
        <v>3</v>
      </c>
      <c r="G148" s="121" t="s">
        <v>77</v>
      </c>
      <c r="H148" s="120" t="s">
        <v>4</v>
      </c>
      <c r="I148" s="120"/>
      <c r="J148" s="120"/>
      <c r="K148" s="120"/>
      <c r="L148" s="120"/>
      <c r="M148" s="123" t="s">
        <v>5</v>
      </c>
      <c r="N148" s="124"/>
      <c r="O148" s="124"/>
      <c r="P148" s="125"/>
      <c r="Q148" s="121" t="s">
        <v>112</v>
      </c>
      <c r="R148" s="121" t="s">
        <v>7</v>
      </c>
      <c r="S148" s="129" t="s">
        <v>8</v>
      </c>
    </row>
    <row r="149" spans="1:50" ht="100.5" customHeight="1" x14ac:dyDescent="0.25">
      <c r="A149" s="120"/>
      <c r="B149" s="122"/>
      <c r="C149" s="121"/>
      <c r="D149" s="121"/>
      <c r="E149" s="121"/>
      <c r="F149" s="121"/>
      <c r="G149" s="121"/>
      <c r="H149" s="65" t="s">
        <v>88</v>
      </c>
      <c r="I149" s="65" t="s">
        <v>81</v>
      </c>
      <c r="J149" s="65" t="s">
        <v>9</v>
      </c>
      <c r="K149" s="65" t="s">
        <v>83</v>
      </c>
      <c r="L149" s="65" t="s">
        <v>82</v>
      </c>
      <c r="M149" s="65" t="s">
        <v>84</v>
      </c>
      <c r="N149" s="65" t="s">
        <v>10</v>
      </c>
      <c r="O149" s="65" t="s">
        <v>11</v>
      </c>
      <c r="P149" s="65" t="s">
        <v>12</v>
      </c>
      <c r="Q149" s="121"/>
      <c r="R149" s="122"/>
      <c r="S149" s="130"/>
    </row>
    <row r="150" spans="1:50" x14ac:dyDescent="0.25">
      <c r="A150" s="63">
        <v>1</v>
      </c>
      <c r="B150" s="3">
        <v>2</v>
      </c>
      <c r="C150" s="63">
        <v>3</v>
      </c>
      <c r="D150" s="63">
        <v>4</v>
      </c>
      <c r="E150" s="63">
        <v>5</v>
      </c>
      <c r="F150" s="63">
        <v>6</v>
      </c>
      <c r="G150" s="63">
        <v>7</v>
      </c>
      <c r="H150" s="63">
        <v>8</v>
      </c>
      <c r="I150" s="63">
        <v>9</v>
      </c>
      <c r="J150" s="63">
        <v>10</v>
      </c>
      <c r="K150" s="63">
        <v>11</v>
      </c>
      <c r="L150" s="63">
        <v>12</v>
      </c>
      <c r="M150" s="63">
        <v>13</v>
      </c>
      <c r="N150" s="63">
        <v>14</v>
      </c>
      <c r="O150" s="63">
        <v>15</v>
      </c>
      <c r="P150" s="63">
        <v>16</v>
      </c>
      <c r="Q150" s="63">
        <v>17</v>
      </c>
      <c r="R150" s="3">
        <v>18</v>
      </c>
      <c r="S150" s="3">
        <v>19</v>
      </c>
    </row>
    <row r="151" spans="1:50" ht="16.5" customHeight="1" x14ac:dyDescent="0.25">
      <c r="A151" s="19" t="s">
        <v>13</v>
      </c>
      <c r="B151" s="4">
        <f>C151+D151</f>
        <v>41</v>
      </c>
      <c r="C151" s="26"/>
      <c r="D151" s="4">
        <f>E151+F151</f>
        <v>41</v>
      </c>
      <c r="E151" s="4">
        <f>G151+H151+M151</f>
        <v>41</v>
      </c>
      <c r="F151" s="27"/>
      <c r="G151" s="27"/>
      <c r="H151" s="4">
        <f>SUM(I151:L151)</f>
        <v>41</v>
      </c>
      <c r="I151" s="27">
        <v>1</v>
      </c>
      <c r="J151" s="27">
        <v>3</v>
      </c>
      <c r="K151" s="27">
        <v>37</v>
      </c>
      <c r="L151" s="27"/>
      <c r="M151" s="4">
        <f>N151+O151+P151</f>
        <v>0</v>
      </c>
      <c r="N151" s="27"/>
      <c r="O151" s="27"/>
      <c r="P151" s="27"/>
      <c r="Q151" s="6">
        <f t="shared" ref="Q151:Q162" si="56">(H151/D151)*100</f>
        <v>100</v>
      </c>
      <c r="R151" s="6">
        <f t="shared" ref="R151:R166" si="57">((J151+I151)/D151)*100</f>
        <v>9.7560975609756095</v>
      </c>
      <c r="S151" s="54"/>
    </row>
    <row r="152" spans="1:50" ht="16.5" customHeight="1" x14ac:dyDescent="0.25">
      <c r="A152" s="19" t="s">
        <v>14</v>
      </c>
      <c r="B152" s="4">
        <f t="shared" ref="B152:B166" si="58">C152+D152</f>
        <v>31</v>
      </c>
      <c r="C152" s="5"/>
      <c r="D152" s="4">
        <f t="shared" ref="D152:D165" si="59">E152+F152</f>
        <v>31</v>
      </c>
      <c r="E152" s="4">
        <f t="shared" ref="E152:E165" si="60">G152+H152+M152</f>
        <v>31</v>
      </c>
      <c r="F152" s="5"/>
      <c r="G152" s="5"/>
      <c r="H152" s="4">
        <f t="shared" ref="H152:H165" si="61">SUM(I152:L152)</f>
        <v>31</v>
      </c>
      <c r="I152" s="5"/>
      <c r="J152" s="5">
        <v>3</v>
      </c>
      <c r="K152" s="5">
        <v>26</v>
      </c>
      <c r="L152" s="5">
        <v>2</v>
      </c>
      <c r="M152" s="4">
        <f t="shared" ref="M152:M165" si="62">SUM(N152:P152)</f>
        <v>0</v>
      </c>
      <c r="N152" s="5"/>
      <c r="O152" s="5"/>
      <c r="P152" s="5"/>
      <c r="Q152" s="6">
        <f t="shared" si="56"/>
        <v>100</v>
      </c>
      <c r="R152" s="6">
        <f t="shared" si="57"/>
        <v>9.67741935483871</v>
      </c>
      <c r="S152" s="54"/>
    </row>
    <row r="153" spans="1:50" ht="25.5" x14ac:dyDescent="0.25">
      <c r="A153" s="19" t="s">
        <v>46</v>
      </c>
      <c r="B153" s="4">
        <f t="shared" si="58"/>
        <v>57</v>
      </c>
      <c r="C153" s="5">
        <v>1</v>
      </c>
      <c r="D153" s="4">
        <f t="shared" si="59"/>
        <v>56</v>
      </c>
      <c r="E153" s="4">
        <f t="shared" si="60"/>
        <v>56</v>
      </c>
      <c r="F153" s="5"/>
      <c r="G153" s="5"/>
      <c r="H153" s="4">
        <f t="shared" si="61"/>
        <v>55</v>
      </c>
      <c r="I153" s="5">
        <v>3</v>
      </c>
      <c r="J153" s="5">
        <v>5</v>
      </c>
      <c r="K153" s="5">
        <v>43</v>
      </c>
      <c r="L153" s="5">
        <v>4</v>
      </c>
      <c r="M153" s="4">
        <f t="shared" si="62"/>
        <v>1</v>
      </c>
      <c r="N153" s="5"/>
      <c r="O153" s="5"/>
      <c r="P153" s="5">
        <v>1</v>
      </c>
      <c r="Q153" s="6">
        <f t="shared" si="56"/>
        <v>98.214285714285708</v>
      </c>
      <c r="R153" s="6">
        <f t="shared" si="57"/>
        <v>14.285714285714285</v>
      </c>
      <c r="S153" s="54"/>
    </row>
    <row r="154" spans="1:50" ht="16.5" customHeight="1" x14ac:dyDescent="0.25">
      <c r="A154" s="19" t="s">
        <v>36</v>
      </c>
      <c r="B154" s="4">
        <f t="shared" si="58"/>
        <v>62</v>
      </c>
      <c r="C154" s="5">
        <v>1</v>
      </c>
      <c r="D154" s="4">
        <f t="shared" si="59"/>
        <v>61</v>
      </c>
      <c r="E154" s="4">
        <f t="shared" si="60"/>
        <v>61</v>
      </c>
      <c r="F154" s="5"/>
      <c r="G154" s="5"/>
      <c r="H154" s="4">
        <f t="shared" si="61"/>
        <v>61</v>
      </c>
      <c r="I154" s="5">
        <v>1</v>
      </c>
      <c r="J154" s="5">
        <v>38</v>
      </c>
      <c r="K154" s="5">
        <v>22</v>
      </c>
      <c r="L154" s="5"/>
      <c r="M154" s="4">
        <f t="shared" si="62"/>
        <v>0</v>
      </c>
      <c r="N154" s="5"/>
      <c r="O154" s="5"/>
      <c r="P154" s="5"/>
      <c r="Q154" s="6">
        <f t="shared" si="56"/>
        <v>100</v>
      </c>
      <c r="R154" s="6">
        <f t="shared" si="57"/>
        <v>63.934426229508205</v>
      </c>
      <c r="S154" s="54"/>
    </row>
    <row r="155" spans="1:50" ht="16.5" customHeight="1" x14ac:dyDescent="0.25">
      <c r="A155" s="19" t="s">
        <v>15</v>
      </c>
      <c r="B155" s="4">
        <f t="shared" si="58"/>
        <v>22</v>
      </c>
      <c r="C155" s="5"/>
      <c r="D155" s="4">
        <f t="shared" si="59"/>
        <v>22</v>
      </c>
      <c r="E155" s="4">
        <f t="shared" si="60"/>
        <v>22</v>
      </c>
      <c r="F155" s="5"/>
      <c r="G155" s="5"/>
      <c r="H155" s="4">
        <f t="shared" si="61"/>
        <v>22</v>
      </c>
      <c r="I155" s="5"/>
      <c r="J155" s="5"/>
      <c r="K155" s="5">
        <v>14</v>
      </c>
      <c r="L155" s="5">
        <v>8</v>
      </c>
      <c r="M155" s="4">
        <f t="shared" si="62"/>
        <v>0</v>
      </c>
      <c r="N155" s="5"/>
      <c r="O155" s="5"/>
      <c r="P155" s="5"/>
      <c r="Q155" s="6">
        <f t="shared" si="56"/>
        <v>100</v>
      </c>
      <c r="R155" s="6">
        <f t="shared" si="57"/>
        <v>0</v>
      </c>
      <c r="S155" s="54"/>
    </row>
    <row r="156" spans="1:50" ht="16.5" customHeight="1" x14ac:dyDescent="0.25">
      <c r="A156" s="19" t="s">
        <v>35</v>
      </c>
      <c r="B156" s="4">
        <f t="shared" si="58"/>
        <v>31</v>
      </c>
      <c r="C156" s="5">
        <v>4</v>
      </c>
      <c r="D156" s="4">
        <f t="shared" si="59"/>
        <v>27</v>
      </c>
      <c r="E156" s="4">
        <f t="shared" si="60"/>
        <v>27</v>
      </c>
      <c r="F156" s="5"/>
      <c r="G156" s="5"/>
      <c r="H156" s="4">
        <f t="shared" si="61"/>
        <v>27</v>
      </c>
      <c r="I156" s="5">
        <v>0</v>
      </c>
      <c r="J156" s="5">
        <v>8</v>
      </c>
      <c r="K156" s="5">
        <v>12</v>
      </c>
      <c r="L156" s="5">
        <v>7</v>
      </c>
      <c r="M156" s="4">
        <f t="shared" si="62"/>
        <v>0</v>
      </c>
      <c r="N156" s="5"/>
      <c r="O156" s="5"/>
      <c r="P156" s="5"/>
      <c r="Q156" s="6">
        <f t="shared" si="56"/>
        <v>100</v>
      </c>
      <c r="R156" s="6">
        <f t="shared" si="57"/>
        <v>29.629629629629626</v>
      </c>
      <c r="S156" s="54"/>
    </row>
    <row r="157" spans="1:50" ht="16.5" customHeight="1" x14ac:dyDescent="0.25">
      <c r="A157" s="19" t="s">
        <v>16</v>
      </c>
      <c r="B157" s="4">
        <f t="shared" si="58"/>
        <v>25</v>
      </c>
      <c r="C157" s="5">
        <v>3</v>
      </c>
      <c r="D157" s="4">
        <f t="shared" si="59"/>
        <v>22</v>
      </c>
      <c r="E157" s="4">
        <f t="shared" si="60"/>
        <v>22</v>
      </c>
      <c r="F157" s="5"/>
      <c r="G157" s="5"/>
      <c r="H157" s="4">
        <f t="shared" si="61"/>
        <v>22</v>
      </c>
      <c r="I157" s="5"/>
      <c r="J157" s="5"/>
      <c r="K157" s="5">
        <v>11</v>
      </c>
      <c r="L157" s="5">
        <v>11</v>
      </c>
      <c r="M157" s="4">
        <f t="shared" si="62"/>
        <v>0</v>
      </c>
      <c r="N157" s="5"/>
      <c r="O157" s="5"/>
      <c r="P157" s="5"/>
      <c r="Q157" s="6">
        <f t="shared" si="56"/>
        <v>100</v>
      </c>
      <c r="R157" s="6">
        <f t="shared" si="57"/>
        <v>0</v>
      </c>
      <c r="S157" s="54"/>
    </row>
    <row r="158" spans="1:50" ht="22.5" customHeight="1" x14ac:dyDescent="0.25">
      <c r="A158" s="19" t="s">
        <v>44</v>
      </c>
      <c r="B158" s="4">
        <f t="shared" si="58"/>
        <v>41</v>
      </c>
      <c r="C158" s="5"/>
      <c r="D158" s="4">
        <f t="shared" si="59"/>
        <v>41</v>
      </c>
      <c r="E158" s="4">
        <f t="shared" si="60"/>
        <v>41</v>
      </c>
      <c r="F158" s="5"/>
      <c r="G158" s="5"/>
      <c r="H158" s="4">
        <f t="shared" si="61"/>
        <v>41</v>
      </c>
      <c r="I158" s="5">
        <v>1</v>
      </c>
      <c r="J158" s="5">
        <v>5</v>
      </c>
      <c r="K158" s="5">
        <v>30</v>
      </c>
      <c r="L158" s="5">
        <v>5</v>
      </c>
      <c r="M158" s="4">
        <f t="shared" si="62"/>
        <v>0</v>
      </c>
      <c r="N158" s="5"/>
      <c r="O158" s="5"/>
      <c r="P158" s="5"/>
      <c r="Q158" s="6">
        <f>(H158/D158)*100</f>
        <v>100</v>
      </c>
      <c r="R158" s="6">
        <f>((J158+I158)/D158)*100</f>
        <v>14.634146341463413</v>
      </c>
      <c r="S158" s="54"/>
    </row>
    <row r="159" spans="1:50" ht="25.5" x14ac:dyDescent="0.25">
      <c r="A159" s="19" t="s">
        <v>148</v>
      </c>
      <c r="B159" s="4">
        <f t="shared" si="58"/>
        <v>0</v>
      </c>
      <c r="C159" s="5"/>
      <c r="D159" s="4">
        <f t="shared" si="59"/>
        <v>0</v>
      </c>
      <c r="E159" s="4">
        <f t="shared" si="60"/>
        <v>0</v>
      </c>
      <c r="F159" s="5"/>
      <c r="G159" s="5"/>
      <c r="H159" s="4">
        <f t="shared" si="61"/>
        <v>0</v>
      </c>
      <c r="I159" s="5"/>
      <c r="J159" s="5"/>
      <c r="K159" s="5"/>
      <c r="L159" s="5"/>
      <c r="M159" s="4">
        <f t="shared" si="62"/>
        <v>0</v>
      </c>
      <c r="N159" s="5"/>
      <c r="O159" s="5"/>
      <c r="P159" s="5"/>
      <c r="Q159" s="6" t="e">
        <f t="shared" si="56"/>
        <v>#DIV/0!</v>
      </c>
      <c r="R159" s="6" t="e">
        <f t="shared" si="57"/>
        <v>#DIV/0!</v>
      </c>
      <c r="S159" s="54"/>
      <c r="U159" s="32" t="s">
        <v>150</v>
      </c>
    </row>
    <row r="160" spans="1:50" s="69" customFormat="1" ht="24" customHeight="1" x14ac:dyDescent="0.25">
      <c r="A160" s="19" t="s">
        <v>45</v>
      </c>
      <c r="B160" s="4">
        <f t="shared" si="58"/>
        <v>26</v>
      </c>
      <c r="C160" s="27">
        <v>4</v>
      </c>
      <c r="D160" s="4">
        <f t="shared" si="59"/>
        <v>22</v>
      </c>
      <c r="E160" s="4">
        <f t="shared" si="60"/>
        <v>22</v>
      </c>
      <c r="F160" s="27"/>
      <c r="G160" s="27"/>
      <c r="H160" s="4">
        <f t="shared" si="61"/>
        <v>21</v>
      </c>
      <c r="I160" s="117"/>
      <c r="J160" s="117">
        <v>2</v>
      </c>
      <c r="K160" s="117">
        <v>19</v>
      </c>
      <c r="L160" s="117"/>
      <c r="M160" s="4">
        <f t="shared" si="62"/>
        <v>1</v>
      </c>
      <c r="N160" s="27"/>
      <c r="O160" s="27"/>
      <c r="P160" s="27">
        <v>1</v>
      </c>
      <c r="Q160" s="6">
        <f t="shared" si="56"/>
        <v>95.454545454545453</v>
      </c>
      <c r="R160" s="6">
        <f t="shared" si="57"/>
        <v>9.0909090909090917</v>
      </c>
      <c r="S160" s="55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</row>
    <row r="161" spans="1:50" s="69" customFormat="1" ht="15.75" customHeight="1" x14ac:dyDescent="0.25">
      <c r="A161" s="19" t="s">
        <v>19</v>
      </c>
      <c r="B161" s="4">
        <f t="shared" si="58"/>
        <v>20</v>
      </c>
      <c r="C161" s="27">
        <v>1</v>
      </c>
      <c r="D161" s="4">
        <f t="shared" si="59"/>
        <v>19</v>
      </c>
      <c r="E161" s="4">
        <f t="shared" si="60"/>
        <v>19</v>
      </c>
      <c r="F161" s="27"/>
      <c r="G161" s="27"/>
      <c r="H161" s="4">
        <f t="shared" si="61"/>
        <v>19</v>
      </c>
      <c r="I161" s="27"/>
      <c r="J161" s="27">
        <v>2</v>
      </c>
      <c r="K161" s="27">
        <v>11</v>
      </c>
      <c r="L161" s="27">
        <v>6</v>
      </c>
      <c r="M161" s="4">
        <f t="shared" si="62"/>
        <v>0</v>
      </c>
      <c r="N161" s="27"/>
      <c r="O161" s="27"/>
      <c r="P161" s="27"/>
      <c r="Q161" s="6">
        <f t="shared" si="56"/>
        <v>100</v>
      </c>
      <c r="R161" s="6">
        <f t="shared" si="57"/>
        <v>10.526315789473683</v>
      </c>
      <c r="S161" s="55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</row>
    <row r="162" spans="1:50" s="114" customFormat="1" ht="25.5" x14ac:dyDescent="0.25">
      <c r="A162" s="19" t="s">
        <v>38</v>
      </c>
      <c r="B162" s="4">
        <f t="shared" si="58"/>
        <v>36</v>
      </c>
      <c r="C162" s="5">
        <v>1</v>
      </c>
      <c r="D162" s="4">
        <f t="shared" si="59"/>
        <v>35</v>
      </c>
      <c r="E162" s="4">
        <f t="shared" si="60"/>
        <v>35</v>
      </c>
      <c r="F162" s="5"/>
      <c r="G162" s="5">
        <v>3</v>
      </c>
      <c r="H162" s="4">
        <f t="shared" si="61"/>
        <v>32</v>
      </c>
      <c r="I162" s="5">
        <v>1</v>
      </c>
      <c r="J162" s="5">
        <v>5</v>
      </c>
      <c r="K162" s="5">
        <v>25</v>
      </c>
      <c r="L162" s="5">
        <v>1</v>
      </c>
      <c r="M162" s="4">
        <f t="shared" si="62"/>
        <v>0</v>
      </c>
      <c r="N162" s="5"/>
      <c r="O162" s="5"/>
      <c r="P162" s="5"/>
      <c r="Q162" s="6">
        <f t="shared" si="56"/>
        <v>91.428571428571431</v>
      </c>
      <c r="R162" s="6">
        <f t="shared" si="57"/>
        <v>17.142857142857142</v>
      </c>
      <c r="S162" s="54"/>
      <c r="V162" s="115"/>
      <c r="W162" s="115"/>
      <c r="X162" s="115"/>
      <c r="Y162" s="115"/>
      <c r="Z162" s="115"/>
      <c r="AA162" s="115"/>
      <c r="AB162" s="115"/>
      <c r="AC162" s="115"/>
      <c r="AD162" s="115"/>
      <c r="AE162" s="115"/>
      <c r="AF162" s="115"/>
      <c r="AG162" s="115"/>
      <c r="AH162" s="115"/>
      <c r="AI162" s="115"/>
      <c r="AJ162" s="115"/>
      <c r="AK162" s="115"/>
      <c r="AL162" s="115"/>
      <c r="AM162" s="115"/>
      <c r="AN162" s="115"/>
      <c r="AO162" s="115"/>
      <c r="AP162" s="115"/>
      <c r="AQ162" s="115"/>
      <c r="AR162" s="115"/>
      <c r="AS162" s="115"/>
      <c r="AT162" s="115"/>
      <c r="AU162" s="115"/>
      <c r="AV162" s="115"/>
      <c r="AW162" s="115"/>
      <c r="AX162" s="115"/>
    </row>
    <row r="163" spans="1:50" ht="25.5" x14ac:dyDescent="0.25">
      <c r="A163" s="19" t="s">
        <v>43</v>
      </c>
      <c r="B163" s="4">
        <f t="shared" ref="B163" si="63">C163+D163</f>
        <v>6</v>
      </c>
      <c r="C163" s="5"/>
      <c r="D163" s="4">
        <f t="shared" ref="D163" si="64">E163+F163</f>
        <v>6</v>
      </c>
      <c r="E163" s="4">
        <f t="shared" ref="E163" si="65">G163+H163+M163</f>
        <v>6</v>
      </c>
      <c r="F163" s="5"/>
      <c r="G163" s="5"/>
      <c r="H163" s="4">
        <f t="shared" ref="H163" si="66">SUM(I163:L163)</f>
        <v>5</v>
      </c>
      <c r="I163" s="5"/>
      <c r="J163" s="5">
        <v>3</v>
      </c>
      <c r="K163" s="5">
        <v>2</v>
      </c>
      <c r="L163" s="5"/>
      <c r="M163" s="4">
        <f t="shared" ref="M163" si="67">SUM(N163:P163)</f>
        <v>1</v>
      </c>
      <c r="N163" s="5">
        <v>1</v>
      </c>
      <c r="O163" s="5"/>
      <c r="P163" s="5"/>
      <c r="Q163" s="6">
        <f t="shared" ref="Q163" si="68">(H163/D163)*100</f>
        <v>83.333333333333343</v>
      </c>
      <c r="R163" s="6">
        <f t="shared" ref="R163" si="69">((J163+I163)/D163)*100</f>
        <v>50</v>
      </c>
      <c r="S163" s="54"/>
    </row>
    <row r="164" spans="1:50" ht="17.25" customHeight="1" x14ac:dyDescent="0.25">
      <c r="A164" s="19" t="s">
        <v>22</v>
      </c>
      <c r="B164" s="4">
        <f t="shared" si="58"/>
        <v>25</v>
      </c>
      <c r="C164" s="5">
        <v>1</v>
      </c>
      <c r="D164" s="4">
        <f t="shared" si="59"/>
        <v>24</v>
      </c>
      <c r="E164" s="4">
        <f t="shared" si="60"/>
        <v>24</v>
      </c>
      <c r="F164" s="5"/>
      <c r="G164" s="5"/>
      <c r="H164" s="4">
        <f t="shared" si="61"/>
        <v>24</v>
      </c>
      <c r="I164" s="5"/>
      <c r="J164" s="5">
        <v>5</v>
      </c>
      <c r="K164" s="5">
        <v>19</v>
      </c>
      <c r="L164" s="5"/>
      <c r="M164" s="4">
        <f t="shared" si="62"/>
        <v>0</v>
      </c>
      <c r="N164" s="5"/>
      <c r="O164" s="5"/>
      <c r="P164" s="5"/>
      <c r="Q164" s="6">
        <f>(H164/D164)*100</f>
        <v>100</v>
      </c>
      <c r="R164" s="6">
        <f t="shared" si="57"/>
        <v>20.833333333333336</v>
      </c>
      <c r="S164" s="54"/>
    </row>
    <row r="165" spans="1:50" ht="17.25" customHeight="1" x14ac:dyDescent="0.25">
      <c r="A165" s="19" t="s">
        <v>40</v>
      </c>
      <c r="B165" s="4">
        <f t="shared" si="58"/>
        <v>40</v>
      </c>
      <c r="C165" s="5">
        <v>4</v>
      </c>
      <c r="D165" s="4">
        <f t="shared" si="59"/>
        <v>36</v>
      </c>
      <c r="E165" s="4">
        <f t="shared" si="60"/>
        <v>36</v>
      </c>
      <c r="F165" s="5"/>
      <c r="G165" s="5"/>
      <c r="H165" s="4">
        <f t="shared" si="61"/>
        <v>36</v>
      </c>
      <c r="I165" s="5">
        <v>1</v>
      </c>
      <c r="J165" s="5">
        <v>7</v>
      </c>
      <c r="K165" s="5">
        <v>15</v>
      </c>
      <c r="L165" s="5">
        <v>13</v>
      </c>
      <c r="M165" s="4">
        <f t="shared" si="62"/>
        <v>0</v>
      </c>
      <c r="N165" s="5"/>
      <c r="O165" s="5"/>
      <c r="P165" s="5"/>
      <c r="Q165" s="6">
        <f t="shared" ref="Q165:Q166" si="70">(H165/D165)*100</f>
        <v>100</v>
      </c>
      <c r="R165" s="6">
        <f t="shared" si="57"/>
        <v>22.222222222222221</v>
      </c>
      <c r="S165" s="54"/>
    </row>
    <row r="166" spans="1:50" x14ac:dyDescent="0.25">
      <c r="A166" s="10" t="s">
        <v>24</v>
      </c>
      <c r="B166" s="11">
        <f t="shared" si="58"/>
        <v>463</v>
      </c>
      <c r="C166" s="12">
        <f>SUM(C151:C165)</f>
        <v>20</v>
      </c>
      <c r="D166" s="12">
        <f>E166+F166</f>
        <v>443</v>
      </c>
      <c r="E166" s="12">
        <f>G166+H166+M166</f>
        <v>443</v>
      </c>
      <c r="F166" s="12">
        <f>SUM(F151:F165)</f>
        <v>0</v>
      </c>
      <c r="G166" s="12">
        <f>SUM(G151:G165)</f>
        <v>3</v>
      </c>
      <c r="H166" s="12">
        <f>I166+J166+K166+L166</f>
        <v>437</v>
      </c>
      <c r="I166" s="12">
        <f>SUM(I151:I165)</f>
        <v>8</v>
      </c>
      <c r="J166" s="12">
        <f>SUM(J151:J165)</f>
        <v>86</v>
      </c>
      <c r="K166" s="12">
        <f>SUM(K151:K165)</f>
        <v>286</v>
      </c>
      <c r="L166" s="12">
        <f>SUM(L151:L165)</f>
        <v>57</v>
      </c>
      <c r="M166" s="12">
        <f>N166+O166+P166</f>
        <v>3</v>
      </c>
      <c r="N166" s="12">
        <f>SUM(N151:N165)</f>
        <v>1</v>
      </c>
      <c r="O166" s="12">
        <f>SUM(O151:O165)</f>
        <v>0</v>
      </c>
      <c r="P166" s="12">
        <f>SUM(P151:P165)</f>
        <v>2</v>
      </c>
      <c r="Q166" s="13">
        <f t="shared" si="70"/>
        <v>98.645598194130926</v>
      </c>
      <c r="R166" s="13">
        <f t="shared" si="57"/>
        <v>21.218961625282169</v>
      </c>
      <c r="S166" s="54"/>
    </row>
    <row r="167" spans="1:50" x14ac:dyDescent="0.25">
      <c r="A167" s="10" t="s">
        <v>25</v>
      </c>
      <c r="B167" s="8"/>
      <c r="C167" s="8"/>
      <c r="D167" s="16">
        <f>(D166/B166)*100</f>
        <v>95.680345572354213</v>
      </c>
      <c r="E167" s="16">
        <f>(E166/D166)*100</f>
        <v>100</v>
      </c>
      <c r="F167" s="16">
        <f>(F166/D166)*100</f>
        <v>0</v>
      </c>
      <c r="G167" s="16">
        <f>(G166/D166)*100</f>
        <v>0.67720090293453727</v>
      </c>
      <c r="H167" s="16">
        <f>(H166/D166)*100</f>
        <v>98.645598194130926</v>
      </c>
      <c r="I167" s="16">
        <f>(I166/D166)*100</f>
        <v>1.8058690744920991</v>
      </c>
      <c r="J167" s="16">
        <f>(J166/D166)*100</f>
        <v>19.413092550790068</v>
      </c>
      <c r="K167" s="16">
        <f>(K166/D166)*100</f>
        <v>64.559819413092555</v>
      </c>
      <c r="L167" s="16">
        <f>(L166/D166)*100</f>
        <v>12.866817155756207</v>
      </c>
      <c r="M167" s="16">
        <f>(M166/D166)*100</f>
        <v>0.67720090293453727</v>
      </c>
      <c r="N167" s="16">
        <f>(N166/D166)*100</f>
        <v>0.22573363431151239</v>
      </c>
      <c r="O167" s="16">
        <f>(O166/D166)*100</f>
        <v>0</v>
      </c>
      <c r="P167" s="16">
        <f>(P166/D166)*100</f>
        <v>0.45146726862302478</v>
      </c>
      <c r="Q167" s="29"/>
      <c r="R167" s="29"/>
      <c r="S167" s="54"/>
    </row>
    <row r="168" spans="1:50" s="24" customForma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50" s="24" customFormat="1" x14ac:dyDescent="0.2">
      <c r="A169" s="131" t="s">
        <v>114</v>
      </c>
      <c r="B169" s="131"/>
      <c r="C169" s="131"/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</row>
    <row r="170" spans="1:50" x14ac:dyDescent="0.25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</row>
    <row r="174" spans="1:50" s="56" customFormat="1" ht="15" customHeight="1" x14ac:dyDescent="0.25">
      <c r="A174" s="118" t="s">
        <v>41</v>
      </c>
      <c r="B174" s="118"/>
      <c r="C174" s="118"/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</row>
    <row r="175" spans="1:50" s="56" customFormat="1" ht="15" customHeight="1" x14ac:dyDescent="0.25">
      <c r="A175" s="119" t="s">
        <v>113</v>
      </c>
      <c r="B175" s="119"/>
      <c r="C175" s="119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</row>
    <row r="176" spans="1:50" s="56" customFormat="1" ht="12" customHeight="1" x14ac:dyDescent="0.25">
      <c r="A176" s="81"/>
      <c r="B176" s="81"/>
      <c r="C176" s="83"/>
      <c r="D176" s="83"/>
      <c r="E176" s="83"/>
      <c r="F176" s="83"/>
      <c r="G176" s="81" t="s">
        <v>34</v>
      </c>
      <c r="H176" s="83"/>
      <c r="I176" s="83"/>
      <c r="J176" s="83"/>
      <c r="K176" s="83"/>
      <c r="L176" s="83"/>
      <c r="M176" s="81"/>
      <c r="N176" s="81"/>
      <c r="O176" s="87" t="s">
        <v>104</v>
      </c>
      <c r="P176" s="25"/>
      <c r="Q176" s="25"/>
      <c r="R176" s="25"/>
      <c r="S176" s="25"/>
    </row>
    <row r="177" spans="1:19" s="56" customFormat="1" ht="12.75" customHeight="1" x14ac:dyDescent="0.25">
      <c r="A177" s="77"/>
      <c r="B177" s="147" t="s">
        <v>152</v>
      </c>
      <c r="C177" s="147"/>
      <c r="D177" s="83"/>
      <c r="E177" s="82"/>
      <c r="F177" s="82"/>
      <c r="G177" s="81"/>
      <c r="H177" s="83"/>
      <c r="I177" s="83"/>
      <c r="J177" s="83"/>
      <c r="K177" s="83"/>
      <c r="L177" s="83"/>
      <c r="M177" s="77"/>
      <c r="N177" s="77"/>
      <c r="O177" s="87"/>
      <c r="P177" s="149" t="s">
        <v>89</v>
      </c>
      <c r="Q177" s="149"/>
      <c r="R177" s="149"/>
      <c r="S177" s="25"/>
    </row>
    <row r="178" spans="1:19" ht="22.5" customHeight="1" x14ac:dyDescent="0.25">
      <c r="A178" s="120" t="s">
        <v>1</v>
      </c>
      <c r="B178" s="121" t="s">
        <v>85</v>
      </c>
      <c r="C178" s="121" t="s">
        <v>90</v>
      </c>
      <c r="D178" s="121" t="s">
        <v>86</v>
      </c>
      <c r="E178" s="121" t="s">
        <v>87</v>
      </c>
      <c r="F178" s="121" t="s">
        <v>3</v>
      </c>
      <c r="G178" s="121" t="s">
        <v>77</v>
      </c>
      <c r="H178" s="120" t="s">
        <v>4</v>
      </c>
      <c r="I178" s="120"/>
      <c r="J178" s="120"/>
      <c r="K178" s="120"/>
      <c r="L178" s="120"/>
      <c r="M178" s="123" t="s">
        <v>5</v>
      </c>
      <c r="N178" s="124"/>
      <c r="O178" s="124"/>
      <c r="P178" s="125"/>
      <c r="Q178" s="121" t="s">
        <v>112</v>
      </c>
      <c r="R178" s="121" t="s">
        <v>7</v>
      </c>
      <c r="S178" s="129" t="s">
        <v>8</v>
      </c>
    </row>
    <row r="179" spans="1:19" ht="99" customHeight="1" x14ac:dyDescent="0.25">
      <c r="A179" s="120"/>
      <c r="B179" s="122"/>
      <c r="C179" s="121"/>
      <c r="D179" s="121"/>
      <c r="E179" s="121"/>
      <c r="F179" s="121"/>
      <c r="G179" s="121"/>
      <c r="H179" s="65" t="s">
        <v>88</v>
      </c>
      <c r="I179" s="65" t="s">
        <v>81</v>
      </c>
      <c r="J179" s="65" t="s">
        <v>9</v>
      </c>
      <c r="K179" s="65" t="s">
        <v>83</v>
      </c>
      <c r="L179" s="65" t="s">
        <v>82</v>
      </c>
      <c r="M179" s="65" t="s">
        <v>84</v>
      </c>
      <c r="N179" s="65" t="s">
        <v>10</v>
      </c>
      <c r="O179" s="65" t="s">
        <v>11</v>
      </c>
      <c r="P179" s="65" t="s">
        <v>12</v>
      </c>
      <c r="Q179" s="121"/>
      <c r="R179" s="122"/>
      <c r="S179" s="130"/>
    </row>
    <row r="180" spans="1:19" x14ac:dyDescent="0.25">
      <c r="A180" s="63">
        <v>1</v>
      </c>
      <c r="B180" s="3">
        <v>2</v>
      </c>
      <c r="C180" s="63">
        <v>3</v>
      </c>
      <c r="D180" s="63">
        <v>4</v>
      </c>
      <c r="E180" s="63">
        <v>5</v>
      </c>
      <c r="F180" s="63">
        <v>6</v>
      </c>
      <c r="G180" s="63">
        <v>7</v>
      </c>
      <c r="H180" s="63">
        <v>8</v>
      </c>
      <c r="I180" s="63">
        <v>9</v>
      </c>
      <c r="J180" s="63">
        <v>10</v>
      </c>
      <c r="K180" s="63">
        <v>11</v>
      </c>
      <c r="L180" s="63">
        <v>12</v>
      </c>
      <c r="M180" s="63">
        <v>13</v>
      </c>
      <c r="N180" s="63">
        <v>14</v>
      </c>
      <c r="O180" s="63">
        <v>15</v>
      </c>
      <c r="P180" s="63">
        <v>16</v>
      </c>
      <c r="Q180" s="63">
        <v>17</v>
      </c>
      <c r="R180" s="3">
        <v>18</v>
      </c>
      <c r="S180" s="3">
        <v>19</v>
      </c>
    </row>
    <row r="181" spans="1:19" ht="16.5" customHeight="1" x14ac:dyDescent="0.25">
      <c r="A181" s="19" t="s">
        <v>13</v>
      </c>
      <c r="B181" s="4">
        <f>C181+D181</f>
        <v>42</v>
      </c>
      <c r="C181" s="26">
        <v>1</v>
      </c>
      <c r="D181" s="4">
        <f>E181+F181</f>
        <v>41</v>
      </c>
      <c r="E181" s="4">
        <f>G181+H181+M181</f>
        <v>41</v>
      </c>
      <c r="F181" s="27"/>
      <c r="G181" s="27"/>
      <c r="H181" s="4">
        <f>SUM(I181:L181)</f>
        <v>40</v>
      </c>
      <c r="I181" s="27">
        <v>2</v>
      </c>
      <c r="J181" s="27">
        <v>10</v>
      </c>
      <c r="K181" s="27">
        <v>28</v>
      </c>
      <c r="L181" s="27"/>
      <c r="M181" s="4">
        <f>N181+O181+P181</f>
        <v>1</v>
      </c>
      <c r="N181" s="27"/>
      <c r="O181" s="27"/>
      <c r="P181" s="27">
        <v>1</v>
      </c>
      <c r="Q181" s="6">
        <f t="shared" ref="Q181:Q186" si="71">(H181/D181)*100</f>
        <v>97.560975609756099</v>
      </c>
      <c r="R181" s="6">
        <f t="shared" ref="R181:R186" si="72">((J181+I181)/D181)*100</f>
        <v>29.268292682926827</v>
      </c>
      <c r="S181" s="54"/>
    </row>
    <row r="182" spans="1:19" ht="16.5" customHeight="1" x14ac:dyDescent="0.25">
      <c r="A182" s="19" t="s">
        <v>14</v>
      </c>
      <c r="B182" s="4">
        <f t="shared" ref="B182:B197" si="73">C182+D182</f>
        <v>47</v>
      </c>
      <c r="C182" s="5"/>
      <c r="D182" s="4">
        <f t="shared" ref="D182:D195" si="74">E182+F182</f>
        <v>47</v>
      </c>
      <c r="E182" s="4">
        <f t="shared" ref="E182:E195" si="75">G182+H182+M182</f>
        <v>47</v>
      </c>
      <c r="F182" s="5"/>
      <c r="G182" s="5"/>
      <c r="H182" s="4">
        <f t="shared" ref="H182:H196" si="76">SUM(I182:L182)</f>
        <v>47</v>
      </c>
      <c r="I182" s="5">
        <v>5</v>
      </c>
      <c r="J182" s="5">
        <v>9</v>
      </c>
      <c r="K182" s="5">
        <v>33</v>
      </c>
      <c r="L182" s="5"/>
      <c r="M182" s="4">
        <f t="shared" ref="M182:M196" si="77">SUM(N182:P182)</f>
        <v>0</v>
      </c>
      <c r="N182" s="5"/>
      <c r="O182" s="5"/>
      <c r="P182" s="5"/>
      <c r="Q182" s="6">
        <f t="shared" si="71"/>
        <v>100</v>
      </c>
      <c r="R182" s="6">
        <f t="shared" si="72"/>
        <v>29.787234042553191</v>
      </c>
      <c r="S182" s="54"/>
    </row>
    <row r="183" spans="1:19" ht="16.5" customHeight="1" x14ac:dyDescent="0.25">
      <c r="A183" s="19" t="s">
        <v>36</v>
      </c>
      <c r="B183" s="4">
        <f t="shared" si="73"/>
        <v>34</v>
      </c>
      <c r="C183" s="5"/>
      <c r="D183" s="4">
        <f t="shared" si="74"/>
        <v>34</v>
      </c>
      <c r="E183" s="4">
        <f t="shared" si="75"/>
        <v>34</v>
      </c>
      <c r="F183" s="5"/>
      <c r="G183" s="5"/>
      <c r="H183" s="4">
        <f t="shared" si="76"/>
        <v>19</v>
      </c>
      <c r="I183" s="5">
        <v>6</v>
      </c>
      <c r="J183" s="5">
        <v>6</v>
      </c>
      <c r="K183" s="5">
        <v>7</v>
      </c>
      <c r="L183" s="5"/>
      <c r="M183" s="4">
        <f t="shared" si="77"/>
        <v>15</v>
      </c>
      <c r="N183" s="5">
        <v>1</v>
      </c>
      <c r="O183" s="5">
        <v>7</v>
      </c>
      <c r="P183" s="5">
        <v>7</v>
      </c>
      <c r="Q183" s="6">
        <f t="shared" si="71"/>
        <v>55.882352941176471</v>
      </c>
      <c r="R183" s="6">
        <f t="shared" si="72"/>
        <v>35.294117647058826</v>
      </c>
      <c r="S183" s="54"/>
    </row>
    <row r="184" spans="1:19" ht="25.5" x14ac:dyDescent="0.25">
      <c r="A184" s="19" t="s">
        <v>46</v>
      </c>
      <c r="B184" s="4">
        <f t="shared" si="73"/>
        <v>90</v>
      </c>
      <c r="C184" s="5"/>
      <c r="D184" s="4">
        <f t="shared" si="74"/>
        <v>90</v>
      </c>
      <c r="E184" s="4">
        <f t="shared" si="75"/>
        <v>88</v>
      </c>
      <c r="F184" s="5">
        <v>2</v>
      </c>
      <c r="G184" s="5"/>
      <c r="H184" s="4">
        <f t="shared" si="76"/>
        <v>86</v>
      </c>
      <c r="I184" s="5">
        <v>4</v>
      </c>
      <c r="J184" s="5">
        <v>25</v>
      </c>
      <c r="K184" s="5">
        <v>54</v>
      </c>
      <c r="L184" s="5">
        <v>3</v>
      </c>
      <c r="M184" s="4">
        <f t="shared" si="77"/>
        <v>2</v>
      </c>
      <c r="N184" s="5"/>
      <c r="O184" s="5"/>
      <c r="P184" s="5">
        <v>2</v>
      </c>
      <c r="Q184" s="6">
        <f t="shared" si="71"/>
        <v>95.555555555555557</v>
      </c>
      <c r="R184" s="6">
        <f t="shared" si="72"/>
        <v>32.222222222222221</v>
      </c>
      <c r="S184" s="54"/>
    </row>
    <row r="185" spans="1:19" s="67" customFormat="1" ht="18" customHeight="1" x14ac:dyDescent="0.25">
      <c r="A185" s="19" t="s">
        <v>15</v>
      </c>
      <c r="B185" s="4">
        <f t="shared" si="73"/>
        <v>28</v>
      </c>
      <c r="C185" s="27"/>
      <c r="D185" s="4">
        <f t="shared" ref="D185" si="78">E185+F185</f>
        <v>28</v>
      </c>
      <c r="E185" s="4">
        <f t="shared" ref="E185" si="79">G185+H185+M185</f>
        <v>28</v>
      </c>
      <c r="F185" s="27"/>
      <c r="G185" s="27"/>
      <c r="H185" s="4">
        <f t="shared" si="76"/>
        <v>21</v>
      </c>
      <c r="I185" s="27"/>
      <c r="J185" s="27">
        <v>2</v>
      </c>
      <c r="K185" s="27">
        <v>17</v>
      </c>
      <c r="L185" s="27">
        <v>2</v>
      </c>
      <c r="M185" s="4">
        <f t="shared" si="77"/>
        <v>7</v>
      </c>
      <c r="N185" s="27">
        <v>3</v>
      </c>
      <c r="O185" s="27">
        <v>4</v>
      </c>
      <c r="P185" s="27"/>
      <c r="Q185" s="6">
        <f t="shared" ref="Q185" si="80">(H185/D185)*100</f>
        <v>75</v>
      </c>
      <c r="R185" s="6">
        <f t="shared" ref="R185" si="81">((J185+I185)/D185)*100</f>
        <v>7.1428571428571423</v>
      </c>
      <c r="S185" s="55"/>
    </row>
    <row r="186" spans="1:19" ht="17.25" customHeight="1" x14ac:dyDescent="0.25">
      <c r="A186" s="19" t="s">
        <v>35</v>
      </c>
      <c r="B186" s="4">
        <f t="shared" si="73"/>
        <v>48</v>
      </c>
      <c r="C186" s="5">
        <v>1</v>
      </c>
      <c r="D186" s="4">
        <f t="shared" si="74"/>
        <v>47</v>
      </c>
      <c r="E186" s="4">
        <f t="shared" si="75"/>
        <v>47</v>
      </c>
      <c r="F186" s="5"/>
      <c r="G186" s="5"/>
      <c r="H186" s="4">
        <f t="shared" si="76"/>
        <v>47</v>
      </c>
      <c r="I186" s="5">
        <v>10</v>
      </c>
      <c r="J186" s="5">
        <v>24</v>
      </c>
      <c r="K186" s="5">
        <v>9</v>
      </c>
      <c r="L186" s="5">
        <v>4</v>
      </c>
      <c r="M186" s="4">
        <f t="shared" si="77"/>
        <v>0</v>
      </c>
      <c r="N186" s="5"/>
      <c r="O186" s="5"/>
      <c r="P186" s="5"/>
      <c r="Q186" s="6">
        <f t="shared" si="71"/>
        <v>100</v>
      </c>
      <c r="R186" s="6">
        <f t="shared" si="72"/>
        <v>72.340425531914903</v>
      </c>
      <c r="S186" s="54"/>
    </row>
    <row r="187" spans="1:19" ht="17.25" customHeight="1" x14ac:dyDescent="0.25">
      <c r="A187" s="19" t="s">
        <v>16</v>
      </c>
      <c r="B187" s="4">
        <f t="shared" si="73"/>
        <v>14</v>
      </c>
      <c r="C187" s="5"/>
      <c r="D187" s="4">
        <f t="shared" si="74"/>
        <v>14</v>
      </c>
      <c r="E187" s="4">
        <f t="shared" si="75"/>
        <v>14</v>
      </c>
      <c r="F187" s="5"/>
      <c r="G187" s="5"/>
      <c r="H187" s="4">
        <f t="shared" si="76"/>
        <v>12</v>
      </c>
      <c r="I187" s="5"/>
      <c r="J187" s="5"/>
      <c r="K187" s="5">
        <v>6</v>
      </c>
      <c r="L187" s="5">
        <v>6</v>
      </c>
      <c r="M187" s="4">
        <f t="shared" si="77"/>
        <v>2</v>
      </c>
      <c r="N187" s="5"/>
      <c r="O187" s="5"/>
      <c r="P187" s="5">
        <v>2</v>
      </c>
      <c r="Q187" s="6">
        <f>(H187/D187)*100</f>
        <v>85.714285714285708</v>
      </c>
      <c r="R187" s="6">
        <f>((J187+I187)/D187)*100</f>
        <v>0</v>
      </c>
      <c r="S187" s="54"/>
    </row>
    <row r="188" spans="1:19" ht="24" customHeight="1" x14ac:dyDescent="0.25">
      <c r="A188" s="19" t="s">
        <v>44</v>
      </c>
      <c r="B188" s="4">
        <f t="shared" si="73"/>
        <v>17</v>
      </c>
      <c r="C188" s="5"/>
      <c r="D188" s="4">
        <f t="shared" si="74"/>
        <v>17</v>
      </c>
      <c r="E188" s="4">
        <f t="shared" si="75"/>
        <v>17</v>
      </c>
      <c r="F188" s="5"/>
      <c r="G188" s="5"/>
      <c r="H188" s="4">
        <f t="shared" si="76"/>
        <v>17</v>
      </c>
      <c r="I188" s="5"/>
      <c r="J188" s="5">
        <v>2</v>
      </c>
      <c r="K188" s="5">
        <v>14</v>
      </c>
      <c r="L188" s="5">
        <v>1</v>
      </c>
      <c r="M188" s="4">
        <f t="shared" si="77"/>
        <v>0</v>
      </c>
      <c r="N188" s="5"/>
      <c r="O188" s="5"/>
      <c r="P188" s="5"/>
      <c r="Q188" s="6">
        <f t="shared" ref="Q188:Q192" si="82">(H188/D188)*100</f>
        <v>100</v>
      </c>
      <c r="R188" s="6">
        <f t="shared" ref="R188:R197" si="83">((J188+I188)/D188)*100</f>
        <v>11.76470588235294</v>
      </c>
      <c r="S188" s="54"/>
    </row>
    <row r="189" spans="1:19" ht="24.75" customHeight="1" x14ac:dyDescent="0.2">
      <c r="A189" s="116" t="s">
        <v>148</v>
      </c>
      <c r="B189" s="4">
        <f t="shared" si="73"/>
        <v>22</v>
      </c>
      <c r="C189" s="5"/>
      <c r="D189" s="4">
        <f t="shared" si="74"/>
        <v>22</v>
      </c>
      <c r="E189" s="4">
        <f t="shared" si="75"/>
        <v>22</v>
      </c>
      <c r="F189" s="5"/>
      <c r="G189" s="5"/>
      <c r="H189" s="4">
        <f t="shared" si="76"/>
        <v>22</v>
      </c>
      <c r="I189" s="5">
        <v>1</v>
      </c>
      <c r="J189" s="5">
        <v>8</v>
      </c>
      <c r="K189" s="5">
        <v>9</v>
      </c>
      <c r="L189" s="5">
        <v>4</v>
      </c>
      <c r="M189" s="4">
        <f t="shared" si="77"/>
        <v>0</v>
      </c>
      <c r="N189" s="5"/>
      <c r="O189" s="5"/>
      <c r="P189" s="5"/>
      <c r="Q189" s="6">
        <f t="shared" si="82"/>
        <v>100</v>
      </c>
      <c r="R189" s="6">
        <f t="shared" si="83"/>
        <v>40.909090909090914</v>
      </c>
      <c r="S189" s="54"/>
    </row>
    <row r="190" spans="1:19" s="67" customFormat="1" ht="26.25" customHeight="1" x14ac:dyDescent="0.25">
      <c r="A190" s="19" t="s">
        <v>47</v>
      </c>
      <c r="B190" s="4">
        <f t="shared" si="73"/>
        <v>33</v>
      </c>
      <c r="C190" s="27">
        <v>1</v>
      </c>
      <c r="D190" s="4">
        <f t="shared" si="74"/>
        <v>32</v>
      </c>
      <c r="E190" s="4">
        <f t="shared" si="75"/>
        <v>32</v>
      </c>
      <c r="F190" s="27"/>
      <c r="G190" s="27"/>
      <c r="H190" s="4">
        <f t="shared" si="76"/>
        <v>30</v>
      </c>
      <c r="I190" s="5"/>
      <c r="J190" s="5">
        <v>10</v>
      </c>
      <c r="K190" s="5">
        <v>20</v>
      </c>
      <c r="L190" s="5"/>
      <c r="M190" s="4">
        <f t="shared" si="77"/>
        <v>2</v>
      </c>
      <c r="N190" s="27"/>
      <c r="O190" s="27"/>
      <c r="P190" s="27">
        <v>2</v>
      </c>
      <c r="Q190" s="6">
        <f t="shared" si="82"/>
        <v>93.75</v>
      </c>
      <c r="R190" s="6">
        <f t="shared" si="83"/>
        <v>31.25</v>
      </c>
      <c r="S190" s="55"/>
    </row>
    <row r="191" spans="1:19" s="67" customFormat="1" ht="17.25" customHeight="1" x14ac:dyDescent="0.25">
      <c r="A191" s="19" t="s">
        <v>19</v>
      </c>
      <c r="B191" s="4">
        <f t="shared" si="73"/>
        <v>102</v>
      </c>
      <c r="C191" s="27"/>
      <c r="D191" s="4">
        <f t="shared" si="74"/>
        <v>102</v>
      </c>
      <c r="E191" s="4">
        <f t="shared" si="75"/>
        <v>102</v>
      </c>
      <c r="F191" s="27"/>
      <c r="G191" s="27"/>
      <c r="H191" s="4">
        <f t="shared" si="76"/>
        <v>101</v>
      </c>
      <c r="I191" s="27">
        <v>19</v>
      </c>
      <c r="J191" s="27">
        <v>41</v>
      </c>
      <c r="K191" s="27">
        <v>34</v>
      </c>
      <c r="L191" s="27">
        <v>7</v>
      </c>
      <c r="M191" s="4">
        <f t="shared" si="77"/>
        <v>1</v>
      </c>
      <c r="N191" s="27"/>
      <c r="O191" s="27"/>
      <c r="P191" s="27">
        <v>1</v>
      </c>
      <c r="Q191" s="6">
        <f t="shared" si="82"/>
        <v>99.019607843137265</v>
      </c>
      <c r="R191" s="6">
        <f t="shared" si="83"/>
        <v>58.82352941176471</v>
      </c>
      <c r="S191" s="55"/>
    </row>
    <row r="192" spans="1:19" ht="25.5" customHeight="1" x14ac:dyDescent="0.25">
      <c r="A192" s="19" t="s">
        <v>37</v>
      </c>
      <c r="B192" s="4">
        <f t="shared" si="73"/>
        <v>7</v>
      </c>
      <c r="C192" s="5"/>
      <c r="D192" s="4">
        <f t="shared" si="74"/>
        <v>7</v>
      </c>
      <c r="E192" s="4">
        <f t="shared" si="75"/>
        <v>7</v>
      </c>
      <c r="F192" s="5"/>
      <c r="G192" s="5"/>
      <c r="H192" s="4">
        <f t="shared" si="76"/>
        <v>3</v>
      </c>
      <c r="I192" s="5">
        <v>2</v>
      </c>
      <c r="J192" s="5">
        <v>1</v>
      </c>
      <c r="K192" s="5"/>
      <c r="L192" s="5"/>
      <c r="M192" s="4">
        <f t="shared" si="77"/>
        <v>4</v>
      </c>
      <c r="N192" s="5">
        <v>1</v>
      </c>
      <c r="O192" s="5"/>
      <c r="P192" s="5">
        <v>3</v>
      </c>
      <c r="Q192" s="6">
        <f t="shared" si="82"/>
        <v>42.857142857142854</v>
      </c>
      <c r="R192" s="6">
        <f t="shared" si="83"/>
        <v>42.857142857142854</v>
      </c>
      <c r="S192" s="54"/>
    </row>
    <row r="193" spans="1:19" ht="25.5" customHeight="1" x14ac:dyDescent="0.25">
      <c r="A193" s="19" t="s">
        <v>43</v>
      </c>
      <c r="B193" s="4">
        <f t="shared" si="73"/>
        <v>5</v>
      </c>
      <c r="C193" s="5"/>
      <c r="D193" s="4">
        <f t="shared" ref="D193" si="84">E193+F193</f>
        <v>5</v>
      </c>
      <c r="E193" s="4">
        <f t="shared" ref="E193" si="85">G193+H193+M193</f>
        <v>5</v>
      </c>
      <c r="F193" s="5"/>
      <c r="G193" s="5"/>
      <c r="H193" s="4">
        <f t="shared" si="76"/>
        <v>5</v>
      </c>
      <c r="I193" s="5"/>
      <c r="J193" s="5">
        <v>3</v>
      </c>
      <c r="K193" s="5">
        <v>2</v>
      </c>
      <c r="L193" s="5"/>
      <c r="M193" s="4">
        <f t="shared" si="77"/>
        <v>0</v>
      </c>
      <c r="N193" s="5"/>
      <c r="O193" s="5"/>
      <c r="P193" s="5"/>
      <c r="Q193" s="6">
        <f t="shared" ref="Q193" si="86">(H193/D193)*100</f>
        <v>100</v>
      </c>
      <c r="R193" s="6">
        <f t="shared" ref="R193" si="87">((J193+I193)/D193)*100</f>
        <v>60</v>
      </c>
      <c r="S193" s="54"/>
    </row>
    <row r="194" spans="1:19" ht="16.5" customHeight="1" x14ac:dyDescent="0.25">
      <c r="A194" s="19" t="s">
        <v>22</v>
      </c>
      <c r="B194" s="4">
        <f t="shared" si="73"/>
        <v>48</v>
      </c>
      <c r="C194" s="5"/>
      <c r="D194" s="4">
        <f t="shared" si="74"/>
        <v>48</v>
      </c>
      <c r="E194" s="4">
        <f t="shared" si="75"/>
        <v>48</v>
      </c>
      <c r="F194" s="5"/>
      <c r="G194" s="5"/>
      <c r="H194" s="4">
        <f t="shared" si="76"/>
        <v>47</v>
      </c>
      <c r="I194" s="5">
        <v>4</v>
      </c>
      <c r="J194" s="5">
        <v>12</v>
      </c>
      <c r="K194" s="5">
        <v>31</v>
      </c>
      <c r="L194" s="5"/>
      <c r="M194" s="4">
        <f t="shared" si="77"/>
        <v>1</v>
      </c>
      <c r="N194" s="5">
        <v>1</v>
      </c>
      <c r="O194" s="27"/>
      <c r="P194" s="5"/>
      <c r="Q194" s="6">
        <f>(H194/D194)*100</f>
        <v>97.916666666666657</v>
      </c>
      <c r="R194" s="6">
        <f t="shared" si="83"/>
        <v>33.333333333333329</v>
      </c>
      <c r="S194" s="54"/>
    </row>
    <row r="195" spans="1:19" ht="16.5" customHeight="1" x14ac:dyDescent="0.25">
      <c r="A195" s="19" t="s">
        <v>40</v>
      </c>
      <c r="B195" s="4">
        <f t="shared" si="73"/>
        <v>98</v>
      </c>
      <c r="C195" s="5">
        <v>1</v>
      </c>
      <c r="D195" s="4">
        <f t="shared" si="74"/>
        <v>97</v>
      </c>
      <c r="E195" s="4">
        <f t="shared" si="75"/>
        <v>97</v>
      </c>
      <c r="F195" s="5"/>
      <c r="G195" s="5">
        <v>7</v>
      </c>
      <c r="H195" s="4">
        <f t="shared" si="76"/>
        <v>84</v>
      </c>
      <c r="I195" s="5">
        <v>1</v>
      </c>
      <c r="J195" s="5">
        <v>13</v>
      </c>
      <c r="K195" s="5">
        <v>68</v>
      </c>
      <c r="L195" s="5">
        <v>2</v>
      </c>
      <c r="M195" s="4">
        <f t="shared" si="77"/>
        <v>6</v>
      </c>
      <c r="N195" s="5">
        <v>3</v>
      </c>
      <c r="O195" s="5">
        <v>3</v>
      </c>
      <c r="P195" s="5"/>
      <c r="Q195" s="6">
        <f t="shared" ref="Q195:Q197" si="88">(H195/D195)*100</f>
        <v>86.597938144329902</v>
      </c>
      <c r="R195" s="6">
        <f t="shared" si="83"/>
        <v>14.432989690721648</v>
      </c>
      <c r="S195" s="54"/>
    </row>
    <row r="196" spans="1:19" ht="15.75" customHeight="1" x14ac:dyDescent="0.25">
      <c r="A196" s="19" t="s">
        <v>79</v>
      </c>
      <c r="B196" s="4">
        <f t="shared" si="73"/>
        <v>16</v>
      </c>
      <c r="C196" s="5"/>
      <c r="D196" s="4">
        <f t="shared" ref="D196" si="89">E196+F196</f>
        <v>16</v>
      </c>
      <c r="E196" s="4">
        <f t="shared" ref="E196" si="90">G196+H196+M196</f>
        <v>16</v>
      </c>
      <c r="F196" s="5"/>
      <c r="G196" s="5"/>
      <c r="H196" s="4">
        <f t="shared" si="76"/>
        <v>16</v>
      </c>
      <c r="I196" s="5"/>
      <c r="J196" s="5">
        <v>10</v>
      </c>
      <c r="K196" s="5">
        <v>6</v>
      </c>
      <c r="L196" s="5"/>
      <c r="M196" s="4">
        <f t="shared" si="77"/>
        <v>0</v>
      </c>
      <c r="N196" s="5"/>
      <c r="O196" s="5"/>
      <c r="P196" s="5"/>
      <c r="Q196" s="6">
        <f t="shared" ref="Q196" si="91">(H196/D196)*100</f>
        <v>100</v>
      </c>
      <c r="R196" s="6">
        <f t="shared" ref="R196" si="92">((J196+I196)/D196)*100</f>
        <v>62.5</v>
      </c>
      <c r="S196" s="54"/>
    </row>
    <row r="197" spans="1:19" x14ac:dyDescent="0.25">
      <c r="A197" s="10" t="s">
        <v>24</v>
      </c>
      <c r="B197" s="11">
        <f t="shared" si="73"/>
        <v>651</v>
      </c>
      <c r="C197" s="12">
        <f t="shared" ref="C197:O197" si="93">SUM(C181:C195)</f>
        <v>4</v>
      </c>
      <c r="D197" s="12">
        <f>E197+F197</f>
        <v>647</v>
      </c>
      <c r="E197" s="12">
        <f>G197+H197+M197</f>
        <v>645</v>
      </c>
      <c r="F197" s="12">
        <f t="shared" si="93"/>
        <v>2</v>
      </c>
      <c r="G197" s="12">
        <f t="shared" si="93"/>
        <v>7</v>
      </c>
      <c r="H197" s="12">
        <f>I197+J197+K197+L197</f>
        <v>597</v>
      </c>
      <c r="I197" s="12">
        <f>SUM(I181:I196)</f>
        <v>54</v>
      </c>
      <c r="J197" s="12">
        <f>SUM(J181:J196)</f>
        <v>176</v>
      </c>
      <c r="K197" s="12">
        <f>SUM(K181:K196)</f>
        <v>338</v>
      </c>
      <c r="L197" s="12">
        <f>SUM(L181:L195)</f>
        <v>29</v>
      </c>
      <c r="M197" s="12">
        <f>N197+O197+P197</f>
        <v>41</v>
      </c>
      <c r="N197" s="12">
        <f>SUM(N181:N195)</f>
        <v>9</v>
      </c>
      <c r="O197" s="12">
        <f t="shared" si="93"/>
        <v>14</v>
      </c>
      <c r="P197" s="12">
        <f>SUM(P181:P195)</f>
        <v>18</v>
      </c>
      <c r="Q197" s="13">
        <f t="shared" si="88"/>
        <v>92.272024729520865</v>
      </c>
      <c r="R197" s="13">
        <f t="shared" si="83"/>
        <v>35.548686244204021</v>
      </c>
      <c r="S197" s="54"/>
    </row>
    <row r="198" spans="1:19" ht="15" customHeight="1" x14ac:dyDescent="0.25">
      <c r="A198" s="10" t="s">
        <v>25</v>
      </c>
      <c r="B198" s="55"/>
      <c r="C198" s="55"/>
      <c r="D198" s="16">
        <f>(D197/B197)*100</f>
        <v>99.385560675883255</v>
      </c>
      <c r="E198" s="16">
        <f>(E197/D197)*100</f>
        <v>99.690880989180826</v>
      </c>
      <c r="F198" s="16">
        <f>(F197/D197)*100</f>
        <v>0.30911901081916537</v>
      </c>
      <c r="G198" s="16">
        <f>(G197/D197)*100</f>
        <v>1.0819165378670788</v>
      </c>
      <c r="H198" s="16">
        <f>(H197/D197)*100</f>
        <v>92.272024729520865</v>
      </c>
      <c r="I198" s="16">
        <f>(I197/D197)*100</f>
        <v>8.346213292117465</v>
      </c>
      <c r="J198" s="16">
        <f>(J197/D197)*100</f>
        <v>27.202472952086552</v>
      </c>
      <c r="K198" s="16">
        <f>(K197/D197)*100</f>
        <v>52.241112828438951</v>
      </c>
      <c r="L198" s="16">
        <f>(L197/D197)*100</f>
        <v>4.4822256568778984</v>
      </c>
      <c r="M198" s="16">
        <f>(M197/D197)*100</f>
        <v>6.3369397217928904</v>
      </c>
      <c r="N198" s="16">
        <f>(N197/D197)*100</f>
        <v>1.3910355486862442</v>
      </c>
      <c r="O198" s="16">
        <f>(O197/D197)*100</f>
        <v>2.1638330757341575</v>
      </c>
      <c r="P198" s="16">
        <f>(P197/D197)*100</f>
        <v>2.7820710973724885</v>
      </c>
      <c r="Q198" s="29"/>
      <c r="R198" s="29"/>
      <c r="S198" s="54"/>
    </row>
    <row r="199" spans="1:19" s="24" customForma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s="24" customFormat="1" x14ac:dyDescent="0.2">
      <c r="A200" s="131" t="s">
        <v>114</v>
      </c>
      <c r="B200" s="131"/>
      <c r="C200" s="131"/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31"/>
    </row>
    <row r="201" spans="1:19" s="24" customFormat="1" x14ac:dyDescent="0.2">
      <c r="A201" s="98"/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</row>
    <row r="202" spans="1:19" s="24" customFormat="1" x14ac:dyDescent="0.2">
      <c r="A202" s="98"/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</row>
    <row r="203" spans="1:19" s="24" customFormat="1" x14ac:dyDescent="0.2">
      <c r="A203" s="98"/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</row>
    <row r="204" spans="1:19" s="24" customFormat="1" x14ac:dyDescent="0.2">
      <c r="A204" s="98"/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</row>
    <row r="206" spans="1:19" s="56" customFormat="1" ht="15" x14ac:dyDescent="0.25">
      <c r="A206" s="118" t="s">
        <v>41</v>
      </c>
      <c r="B206" s="118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</row>
    <row r="207" spans="1:19" s="56" customFormat="1" ht="15" customHeight="1" x14ac:dyDescent="0.25">
      <c r="A207" s="119" t="s">
        <v>113</v>
      </c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</row>
    <row r="208" spans="1:19" s="56" customFormat="1" ht="15" x14ac:dyDescent="0.25">
      <c r="A208" s="77"/>
      <c r="B208" s="82"/>
      <c r="C208" s="82"/>
      <c r="D208" s="82"/>
      <c r="E208" s="82"/>
      <c r="F208" s="77" t="s">
        <v>32</v>
      </c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</row>
    <row r="209" spans="1:19" s="56" customFormat="1" ht="15" x14ac:dyDescent="0.25">
      <c r="A209" s="77"/>
      <c r="B209" s="77"/>
      <c r="C209" s="77"/>
      <c r="D209" s="77"/>
      <c r="E209" s="150" t="s">
        <v>92</v>
      </c>
      <c r="F209" s="150"/>
      <c r="G209" s="150"/>
      <c r="H209" s="150"/>
      <c r="I209" s="150"/>
      <c r="J209" s="82"/>
      <c r="K209" s="82"/>
      <c r="L209" s="82"/>
      <c r="M209" s="82"/>
      <c r="N209" s="148" t="s">
        <v>105</v>
      </c>
      <c r="O209" s="137"/>
      <c r="P209" s="137"/>
      <c r="Q209" s="137"/>
      <c r="R209" s="137"/>
      <c r="S209" s="77"/>
    </row>
    <row r="210" spans="1:19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49" t="s">
        <v>89</v>
      </c>
      <c r="P210" s="149"/>
      <c r="Q210" s="149"/>
      <c r="R210" s="18"/>
      <c r="S210" s="18"/>
    </row>
    <row r="211" spans="1:19" ht="22.5" customHeight="1" x14ac:dyDescent="0.25">
      <c r="A211" s="120" t="s">
        <v>1</v>
      </c>
      <c r="B211" s="121" t="s">
        <v>85</v>
      </c>
      <c r="C211" s="121" t="s">
        <v>90</v>
      </c>
      <c r="D211" s="121" t="s">
        <v>86</v>
      </c>
      <c r="E211" s="121" t="s">
        <v>87</v>
      </c>
      <c r="F211" s="121" t="s">
        <v>3</v>
      </c>
      <c r="G211" s="121" t="s">
        <v>77</v>
      </c>
      <c r="H211" s="120" t="s">
        <v>4</v>
      </c>
      <c r="I211" s="120"/>
      <c r="J211" s="120"/>
      <c r="K211" s="120"/>
      <c r="L211" s="120"/>
      <c r="M211" s="123" t="s">
        <v>5</v>
      </c>
      <c r="N211" s="124"/>
      <c r="O211" s="124"/>
      <c r="P211" s="125"/>
      <c r="Q211" s="121" t="s">
        <v>112</v>
      </c>
      <c r="R211" s="121" t="s">
        <v>7</v>
      </c>
      <c r="S211" s="129" t="s">
        <v>8</v>
      </c>
    </row>
    <row r="212" spans="1:19" ht="94.5" customHeight="1" x14ac:dyDescent="0.25">
      <c r="A212" s="120"/>
      <c r="B212" s="122"/>
      <c r="C212" s="121"/>
      <c r="D212" s="121"/>
      <c r="E212" s="121"/>
      <c r="F212" s="121"/>
      <c r="G212" s="121"/>
      <c r="H212" s="65" t="s">
        <v>88</v>
      </c>
      <c r="I212" s="65" t="s">
        <v>81</v>
      </c>
      <c r="J212" s="65" t="s">
        <v>9</v>
      </c>
      <c r="K212" s="65" t="s">
        <v>83</v>
      </c>
      <c r="L212" s="65" t="s">
        <v>82</v>
      </c>
      <c r="M212" s="65" t="s">
        <v>84</v>
      </c>
      <c r="N212" s="65" t="s">
        <v>10</v>
      </c>
      <c r="O212" s="65" t="s">
        <v>11</v>
      </c>
      <c r="P212" s="65" t="s">
        <v>12</v>
      </c>
      <c r="Q212" s="121"/>
      <c r="R212" s="122"/>
      <c r="S212" s="130"/>
    </row>
    <row r="213" spans="1:19" x14ac:dyDescent="0.25">
      <c r="A213" s="63">
        <v>1</v>
      </c>
      <c r="B213" s="3">
        <v>2</v>
      </c>
      <c r="C213" s="63">
        <v>3</v>
      </c>
      <c r="D213" s="63">
        <v>4</v>
      </c>
      <c r="E213" s="63">
        <v>5</v>
      </c>
      <c r="F213" s="63">
        <v>6</v>
      </c>
      <c r="G213" s="63">
        <v>7</v>
      </c>
      <c r="H213" s="63">
        <v>8</v>
      </c>
      <c r="I213" s="63">
        <v>9</v>
      </c>
      <c r="J213" s="63">
        <v>10</v>
      </c>
      <c r="K213" s="63">
        <v>11</v>
      </c>
      <c r="L213" s="63">
        <v>12</v>
      </c>
      <c r="M213" s="63">
        <v>13</v>
      </c>
      <c r="N213" s="63">
        <v>14</v>
      </c>
      <c r="O213" s="63">
        <v>15</v>
      </c>
      <c r="P213" s="63">
        <v>16</v>
      </c>
      <c r="Q213" s="63">
        <v>17</v>
      </c>
      <c r="R213" s="3">
        <v>18</v>
      </c>
      <c r="S213" s="3">
        <v>19</v>
      </c>
    </row>
    <row r="214" spans="1:19" ht="17.25" customHeight="1" x14ac:dyDescent="0.25">
      <c r="A214" s="19" t="s">
        <v>26</v>
      </c>
      <c r="B214" s="4">
        <f>C214+D214</f>
        <v>410</v>
      </c>
      <c r="C214" s="5">
        <v>5</v>
      </c>
      <c r="D214" s="4">
        <f t="shared" ref="D214:D218" si="94">E214+F214</f>
        <v>405</v>
      </c>
      <c r="E214" s="4">
        <f t="shared" ref="E214:E218" si="95">G214+H214+M214</f>
        <v>404</v>
      </c>
      <c r="F214" s="5">
        <v>1</v>
      </c>
      <c r="G214" s="5">
        <v>10</v>
      </c>
      <c r="H214" s="4">
        <f t="shared" ref="H214:H218" si="96">SUM(I214:L214)</f>
        <v>319</v>
      </c>
      <c r="I214" s="5">
        <v>2</v>
      </c>
      <c r="J214" s="5">
        <v>53</v>
      </c>
      <c r="K214" s="5">
        <v>225</v>
      </c>
      <c r="L214" s="5">
        <v>39</v>
      </c>
      <c r="M214" s="4">
        <f>N214+O214+P214</f>
        <v>75</v>
      </c>
      <c r="N214" s="5">
        <v>21</v>
      </c>
      <c r="O214" s="5">
        <v>25</v>
      </c>
      <c r="P214" s="5">
        <v>29</v>
      </c>
      <c r="Q214" s="6">
        <f t="shared" ref="Q214:Q220" si="97">(H214/D214)*100</f>
        <v>78.76543209876543</v>
      </c>
      <c r="R214" s="6">
        <f t="shared" ref="R214:R220" si="98">((J214+I214)/D214)*100</f>
        <v>13.580246913580247</v>
      </c>
      <c r="S214" s="54"/>
    </row>
    <row r="215" spans="1:19" ht="17.25" customHeight="1" x14ac:dyDescent="0.25">
      <c r="A215" s="20" t="s">
        <v>27</v>
      </c>
      <c r="B215" s="4">
        <f t="shared" ref="B215:B220" si="99">C215+D215</f>
        <v>503</v>
      </c>
      <c r="C215" s="5">
        <v>4</v>
      </c>
      <c r="D215" s="4">
        <f t="shared" si="94"/>
        <v>499</v>
      </c>
      <c r="E215" s="4">
        <f t="shared" si="95"/>
        <v>498</v>
      </c>
      <c r="F215" s="5">
        <v>1</v>
      </c>
      <c r="G215" s="5">
        <v>8</v>
      </c>
      <c r="H215" s="4">
        <f t="shared" si="96"/>
        <v>379</v>
      </c>
      <c r="I215" s="5">
        <v>4</v>
      </c>
      <c r="J215" s="5">
        <v>40</v>
      </c>
      <c r="K215" s="5">
        <v>289</v>
      </c>
      <c r="L215" s="5">
        <v>46</v>
      </c>
      <c r="M215" s="4">
        <f t="shared" ref="M215:M219" si="100">SUM(N215:P215)</f>
        <v>111</v>
      </c>
      <c r="N215" s="5">
        <v>46</v>
      </c>
      <c r="O215" s="5">
        <v>29</v>
      </c>
      <c r="P215" s="5">
        <v>36</v>
      </c>
      <c r="Q215" s="6">
        <f t="shared" si="97"/>
        <v>75.951903807615224</v>
      </c>
      <c r="R215" s="6">
        <f t="shared" si="98"/>
        <v>8.8176352705410821</v>
      </c>
      <c r="S215" s="8"/>
    </row>
    <row r="216" spans="1:19" ht="17.25" customHeight="1" x14ac:dyDescent="0.25">
      <c r="A216" s="20" t="s">
        <v>28</v>
      </c>
      <c r="B216" s="4">
        <f t="shared" si="99"/>
        <v>569</v>
      </c>
      <c r="C216" s="5">
        <v>4</v>
      </c>
      <c r="D216" s="4">
        <f t="shared" si="94"/>
        <v>565</v>
      </c>
      <c r="E216" s="4">
        <f t="shared" si="95"/>
        <v>565</v>
      </c>
      <c r="F216" s="5"/>
      <c r="G216" s="5">
        <v>6</v>
      </c>
      <c r="H216" s="4">
        <f t="shared" si="96"/>
        <v>464</v>
      </c>
      <c r="I216" s="5">
        <v>4</v>
      </c>
      <c r="J216" s="5">
        <v>34</v>
      </c>
      <c r="K216" s="5">
        <v>357</v>
      </c>
      <c r="L216" s="5">
        <v>69</v>
      </c>
      <c r="M216" s="4">
        <f t="shared" si="100"/>
        <v>95</v>
      </c>
      <c r="N216" s="5">
        <v>33</v>
      </c>
      <c r="O216" s="5">
        <v>30</v>
      </c>
      <c r="P216" s="5">
        <v>32</v>
      </c>
      <c r="Q216" s="6">
        <f t="shared" si="97"/>
        <v>82.123893805309734</v>
      </c>
      <c r="R216" s="6">
        <f t="shared" si="98"/>
        <v>6.7256637168141591</v>
      </c>
      <c r="S216" s="54"/>
    </row>
    <row r="217" spans="1:19" ht="17.25" customHeight="1" x14ac:dyDescent="0.25">
      <c r="A217" s="20" t="s">
        <v>29</v>
      </c>
      <c r="B217" s="4">
        <f t="shared" si="99"/>
        <v>466</v>
      </c>
      <c r="C217" s="5">
        <v>4</v>
      </c>
      <c r="D217" s="4">
        <f t="shared" si="94"/>
        <v>462</v>
      </c>
      <c r="E217" s="4">
        <f t="shared" si="95"/>
        <v>460</v>
      </c>
      <c r="F217" s="5">
        <v>2</v>
      </c>
      <c r="G217" s="5">
        <v>4</v>
      </c>
      <c r="H217" s="4">
        <f t="shared" si="96"/>
        <v>370</v>
      </c>
      <c r="I217" s="5">
        <v>4</v>
      </c>
      <c r="J217" s="5">
        <v>45</v>
      </c>
      <c r="K217" s="5">
        <v>262</v>
      </c>
      <c r="L217" s="5">
        <v>59</v>
      </c>
      <c r="M217" s="4">
        <f t="shared" si="100"/>
        <v>86</v>
      </c>
      <c r="N217" s="5">
        <v>24</v>
      </c>
      <c r="O217" s="5">
        <v>27</v>
      </c>
      <c r="P217" s="5">
        <v>35</v>
      </c>
      <c r="Q217" s="6">
        <f t="shared" si="97"/>
        <v>80.086580086580085</v>
      </c>
      <c r="R217" s="6">
        <f t="shared" si="98"/>
        <v>10.606060606060606</v>
      </c>
      <c r="S217" s="54"/>
    </row>
    <row r="218" spans="1:19" ht="17.25" customHeight="1" x14ac:dyDescent="0.25">
      <c r="A218" s="20" t="s">
        <v>30</v>
      </c>
      <c r="B218" s="4">
        <f t="shared" si="99"/>
        <v>463</v>
      </c>
      <c r="C218" s="5">
        <v>20</v>
      </c>
      <c r="D218" s="4">
        <f t="shared" si="94"/>
        <v>443</v>
      </c>
      <c r="E218" s="4">
        <f t="shared" si="95"/>
        <v>443</v>
      </c>
      <c r="F218" s="5"/>
      <c r="G218" s="5">
        <v>3</v>
      </c>
      <c r="H218" s="4">
        <f t="shared" si="96"/>
        <v>437</v>
      </c>
      <c r="I218" s="5">
        <v>8</v>
      </c>
      <c r="J218" s="5">
        <v>86</v>
      </c>
      <c r="K218" s="5">
        <v>286</v>
      </c>
      <c r="L218" s="5">
        <v>57</v>
      </c>
      <c r="M218" s="4">
        <f t="shared" si="100"/>
        <v>3</v>
      </c>
      <c r="N218" s="5">
        <v>1</v>
      </c>
      <c r="O218" s="5"/>
      <c r="P218" s="5">
        <v>2</v>
      </c>
      <c r="Q218" s="6">
        <f t="shared" si="97"/>
        <v>98.645598194130926</v>
      </c>
      <c r="R218" s="6">
        <f t="shared" si="98"/>
        <v>21.218961625282169</v>
      </c>
      <c r="S218" s="68"/>
    </row>
    <row r="219" spans="1:19" ht="17.25" customHeight="1" x14ac:dyDescent="0.25">
      <c r="A219" s="20" t="s">
        <v>48</v>
      </c>
      <c r="B219" s="4">
        <f t="shared" si="99"/>
        <v>651</v>
      </c>
      <c r="C219" s="5">
        <v>4</v>
      </c>
      <c r="D219" s="4">
        <f t="shared" ref="D219" si="101">E219+F219</f>
        <v>647</v>
      </c>
      <c r="E219" s="4">
        <f>G219+H219+M219</f>
        <v>645</v>
      </c>
      <c r="F219" s="5">
        <v>2</v>
      </c>
      <c r="G219" s="5">
        <v>7</v>
      </c>
      <c r="H219" s="4">
        <f>SUM(I219:L219)</f>
        <v>597</v>
      </c>
      <c r="I219" s="5">
        <v>54</v>
      </c>
      <c r="J219" s="5">
        <v>176</v>
      </c>
      <c r="K219" s="5">
        <v>338</v>
      </c>
      <c r="L219" s="5">
        <v>29</v>
      </c>
      <c r="M219" s="4">
        <f t="shared" si="100"/>
        <v>41</v>
      </c>
      <c r="N219" s="5">
        <v>9</v>
      </c>
      <c r="O219" s="5">
        <v>14</v>
      </c>
      <c r="P219" s="5">
        <v>18</v>
      </c>
      <c r="Q219" s="6">
        <f>(H219/D219)*100</f>
        <v>92.272024729520865</v>
      </c>
      <c r="R219" s="6">
        <f t="shared" ref="R219" si="102">((J219+I219)/D219)*100</f>
        <v>35.548686244204021</v>
      </c>
      <c r="S219" s="68"/>
    </row>
    <row r="220" spans="1:19" ht="17.25" customHeight="1" x14ac:dyDescent="0.25">
      <c r="A220" s="10" t="s">
        <v>24</v>
      </c>
      <c r="B220" s="11">
        <f t="shared" si="99"/>
        <v>3062</v>
      </c>
      <c r="C220" s="12">
        <f>SUM(C214:C219)</f>
        <v>41</v>
      </c>
      <c r="D220" s="12">
        <f>E220+F220</f>
        <v>3021</v>
      </c>
      <c r="E220" s="12">
        <f>G220+H220+M220</f>
        <v>3015</v>
      </c>
      <c r="F220" s="12">
        <f>SUM(F214:F219)</f>
        <v>6</v>
      </c>
      <c r="G220" s="12">
        <f>SUM(G214:G219)</f>
        <v>38</v>
      </c>
      <c r="H220" s="12">
        <f>I220+J220+K220+L220</f>
        <v>2566</v>
      </c>
      <c r="I220" s="12">
        <f>SUM(I214:I219)</f>
        <v>76</v>
      </c>
      <c r="J220" s="12">
        <f>SUM(J214:J219)</f>
        <v>434</v>
      </c>
      <c r="K220" s="12">
        <f>SUM(K214:K219)</f>
        <v>1757</v>
      </c>
      <c r="L220" s="12">
        <f>SUM(L214:L219)</f>
        <v>299</v>
      </c>
      <c r="M220" s="11">
        <f>N220+O220+P220</f>
        <v>411</v>
      </c>
      <c r="N220" s="12">
        <f>SUM(N214:N219)</f>
        <v>134</v>
      </c>
      <c r="O220" s="12">
        <f>SUM(O214:O219)</f>
        <v>125</v>
      </c>
      <c r="P220" s="12">
        <f>SUM(P214:P219)</f>
        <v>152</v>
      </c>
      <c r="Q220" s="13">
        <f t="shared" si="97"/>
        <v>84.93876199933797</v>
      </c>
      <c r="R220" s="13">
        <f t="shared" si="98"/>
        <v>16.881827209533267</v>
      </c>
      <c r="S220" s="8"/>
    </row>
    <row r="221" spans="1:19" x14ac:dyDescent="0.25">
      <c r="A221" s="10" t="s">
        <v>25</v>
      </c>
      <c r="B221" s="55"/>
      <c r="C221" s="55"/>
      <c r="D221" s="16">
        <f>(D220/B220)*100</f>
        <v>98.661005878510778</v>
      </c>
      <c r="E221" s="16">
        <f>(E220/D220)*100</f>
        <v>99.801390268123129</v>
      </c>
      <c r="F221" s="16">
        <f>(F220/D220)*100</f>
        <v>0.19860973187686196</v>
      </c>
      <c r="G221" s="16">
        <f>(G220/D220)*100</f>
        <v>1.257861635220126</v>
      </c>
      <c r="H221" s="16">
        <f>(H220/D220)*100</f>
        <v>84.93876199933797</v>
      </c>
      <c r="I221" s="16">
        <f>(I220/D220)*100</f>
        <v>2.5157232704402519</v>
      </c>
      <c r="J221" s="16">
        <f>(J220/D220)*100</f>
        <v>14.366103939093017</v>
      </c>
      <c r="K221" s="16">
        <f>(K220/D220)*100</f>
        <v>58.159549817941084</v>
      </c>
      <c r="L221" s="16">
        <f>L220/D220*100</f>
        <v>9.8973849718636213</v>
      </c>
      <c r="M221" s="16">
        <f>(M220/D220)*100</f>
        <v>13.604766633565044</v>
      </c>
      <c r="N221" s="16">
        <f>(N220/D220)*100</f>
        <v>4.4356173452499172</v>
      </c>
      <c r="O221" s="16">
        <f>(O220/D220)*100</f>
        <v>4.1377027474346235</v>
      </c>
      <c r="P221" s="16">
        <f>(P220/D220)*100</f>
        <v>5.0314465408805038</v>
      </c>
      <c r="Q221" s="15"/>
      <c r="R221" s="15"/>
      <c r="S221" s="54"/>
    </row>
    <row r="222" spans="1:19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</row>
    <row r="223" spans="1:19" s="24" customFormat="1" x14ac:dyDescent="0.2">
      <c r="A223" s="131" t="s">
        <v>114</v>
      </c>
      <c r="B223" s="131"/>
      <c r="C223" s="131"/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31"/>
    </row>
  </sheetData>
  <mergeCells count="136">
    <mergeCell ref="A32:S32"/>
    <mergeCell ref="A35:A36"/>
    <mergeCell ref="B35:B36"/>
    <mergeCell ref="C35:C36"/>
    <mergeCell ref="D35:D36"/>
    <mergeCell ref="E35:E36"/>
    <mergeCell ref="S35:S36"/>
    <mergeCell ref="A2:S2"/>
    <mergeCell ref="A1:R1"/>
    <mergeCell ref="Q6:Q7"/>
    <mergeCell ref="R6:R7"/>
    <mergeCell ref="S6:S7"/>
    <mergeCell ref="A6:A7"/>
    <mergeCell ref="B6:B7"/>
    <mergeCell ref="C6:C7"/>
    <mergeCell ref="D6:D7"/>
    <mergeCell ref="E6:E7"/>
    <mergeCell ref="F6:F7"/>
    <mergeCell ref="G6:G7"/>
    <mergeCell ref="H6:L6"/>
    <mergeCell ref="M6:P6"/>
    <mergeCell ref="A3:S3"/>
    <mergeCell ref="B4:N4"/>
    <mergeCell ref="P5:R5"/>
    <mergeCell ref="B34:C34"/>
    <mergeCell ref="S63:S64"/>
    <mergeCell ref="A60:S60"/>
    <mergeCell ref="F35:F36"/>
    <mergeCell ref="G35:G36"/>
    <mergeCell ref="H35:L35"/>
    <mergeCell ref="M35:P35"/>
    <mergeCell ref="Q35:Q36"/>
    <mergeCell ref="R35:R36"/>
    <mergeCell ref="F63:F64"/>
    <mergeCell ref="G63:G64"/>
    <mergeCell ref="H63:L63"/>
    <mergeCell ref="M63:P63"/>
    <mergeCell ref="Q63:Q64"/>
    <mergeCell ref="R63:R64"/>
    <mergeCell ref="A63:A64"/>
    <mergeCell ref="B63:B64"/>
    <mergeCell ref="C63:C64"/>
    <mergeCell ref="D63:D64"/>
    <mergeCell ref="E63:E64"/>
    <mergeCell ref="P34:R34"/>
    <mergeCell ref="A59:S59"/>
    <mergeCell ref="P62:R62"/>
    <mergeCell ref="A88:S88"/>
    <mergeCell ref="G91:G92"/>
    <mergeCell ref="H91:L91"/>
    <mergeCell ref="M91:P91"/>
    <mergeCell ref="Q91:Q92"/>
    <mergeCell ref="R91:R92"/>
    <mergeCell ref="S91:S92"/>
    <mergeCell ref="B90:C90"/>
    <mergeCell ref="P90:R90"/>
    <mergeCell ref="F119:F120"/>
    <mergeCell ref="G119:G120"/>
    <mergeCell ref="H119:L119"/>
    <mergeCell ref="S119:S120"/>
    <mergeCell ref="P118:R118"/>
    <mergeCell ref="A91:A92"/>
    <mergeCell ref="B91:B92"/>
    <mergeCell ref="C91:C92"/>
    <mergeCell ref="D91:D92"/>
    <mergeCell ref="E91:E92"/>
    <mergeCell ref="F91:F92"/>
    <mergeCell ref="A206:S206"/>
    <mergeCell ref="A207:S207"/>
    <mergeCell ref="H148:L148"/>
    <mergeCell ref="Q211:Q212"/>
    <mergeCell ref="R211:R212"/>
    <mergeCell ref="S211:S212"/>
    <mergeCell ref="A211:A212"/>
    <mergeCell ref="B211:B212"/>
    <mergeCell ref="C211:C212"/>
    <mergeCell ref="D211:D212"/>
    <mergeCell ref="E211:E212"/>
    <mergeCell ref="F211:F212"/>
    <mergeCell ref="G211:G212"/>
    <mergeCell ref="H211:L211"/>
    <mergeCell ref="M211:P211"/>
    <mergeCell ref="M148:P148"/>
    <mergeCell ref="A174:S174"/>
    <mergeCell ref="B177:C177"/>
    <mergeCell ref="P177:R177"/>
    <mergeCell ref="O210:Q210"/>
    <mergeCell ref="E209:I209"/>
    <mergeCell ref="A28:S28"/>
    <mergeCell ref="A57:S57"/>
    <mergeCell ref="A85:S85"/>
    <mergeCell ref="A113:S113"/>
    <mergeCell ref="A141:S141"/>
    <mergeCell ref="A169:S169"/>
    <mergeCell ref="A200:S200"/>
    <mergeCell ref="A223:S223"/>
    <mergeCell ref="R178:R179"/>
    <mergeCell ref="S178:S179"/>
    <mergeCell ref="A31:S31"/>
    <mergeCell ref="D148:D149"/>
    <mergeCell ref="E148:E149"/>
    <mergeCell ref="F148:F149"/>
    <mergeCell ref="G148:G149"/>
    <mergeCell ref="N209:R209"/>
    <mergeCell ref="Q148:Q149"/>
    <mergeCell ref="R148:R149"/>
    <mergeCell ref="S148:S149"/>
    <mergeCell ref="A175:S175"/>
    <mergeCell ref="M178:P178"/>
    <mergeCell ref="Q178:Q179"/>
    <mergeCell ref="A178:A179"/>
    <mergeCell ref="B178:B179"/>
    <mergeCell ref="B147:C147"/>
    <mergeCell ref="P147:R147"/>
    <mergeCell ref="A144:S144"/>
    <mergeCell ref="A115:S115"/>
    <mergeCell ref="A87:S87"/>
    <mergeCell ref="C178:C179"/>
    <mergeCell ref="D178:D179"/>
    <mergeCell ref="E178:E179"/>
    <mergeCell ref="A148:A149"/>
    <mergeCell ref="B148:B149"/>
    <mergeCell ref="C148:C149"/>
    <mergeCell ref="F178:F179"/>
    <mergeCell ref="G178:G179"/>
    <mergeCell ref="H178:L178"/>
    <mergeCell ref="M119:P119"/>
    <mergeCell ref="Q119:Q120"/>
    <mergeCell ref="R119:R120"/>
    <mergeCell ref="A116:S116"/>
    <mergeCell ref="A145:S145"/>
    <mergeCell ref="A119:A120"/>
    <mergeCell ref="B119:B120"/>
    <mergeCell ref="C119:C120"/>
    <mergeCell ref="D119:D120"/>
    <mergeCell ref="E119:E120"/>
  </mergeCells>
  <pageMargins left="0.19685039370078741" right="0.19685039370078741" top="0.43307086614173229" bottom="0.39370078740157483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7"/>
  <sheetViews>
    <sheetView topLeftCell="C1" workbookViewId="0">
      <selection activeCell="R204" sqref="R204"/>
    </sheetView>
  </sheetViews>
  <sheetFormatPr defaultRowHeight="15" x14ac:dyDescent="0.25"/>
  <cols>
    <col min="1" max="2" width="18.7109375" customWidth="1"/>
    <col min="3" max="3" width="18.7109375" style="48" customWidth="1"/>
    <col min="4" max="4" width="10.7109375" customWidth="1"/>
    <col min="5" max="5" width="11" customWidth="1"/>
    <col min="13" max="13" width="8.42578125" customWidth="1"/>
    <col min="18" max="18" width="25" customWidth="1"/>
  </cols>
  <sheetData>
    <row r="1" spans="1:18" ht="18.75" x14ac:dyDescent="0.25">
      <c r="A1" s="156" t="s">
        <v>115</v>
      </c>
      <c r="B1" s="156"/>
      <c r="C1" s="156"/>
      <c r="F1" s="158" t="s">
        <v>116</v>
      </c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</row>
    <row r="2" spans="1:18" ht="18.75" x14ac:dyDescent="0.3">
      <c r="A2" s="35" t="s">
        <v>50</v>
      </c>
      <c r="B2" s="35" t="s">
        <v>51</v>
      </c>
      <c r="C2" s="44" t="s">
        <v>52</v>
      </c>
      <c r="E2" s="36"/>
      <c r="I2" s="154" t="s">
        <v>53</v>
      </c>
      <c r="J2" s="153"/>
      <c r="K2" s="153"/>
      <c r="L2" s="153"/>
      <c r="M2" s="153"/>
      <c r="N2" s="153"/>
      <c r="O2" s="153"/>
    </row>
    <row r="3" spans="1:18" ht="18.75" x14ac:dyDescent="0.3">
      <c r="A3" s="37" t="s">
        <v>13</v>
      </c>
      <c r="B3" s="38">
        <v>100</v>
      </c>
      <c r="C3" s="38">
        <v>41.7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ht="18.75" x14ac:dyDescent="0.3">
      <c r="A4" s="37" t="s">
        <v>14</v>
      </c>
      <c r="B4" s="38">
        <v>100</v>
      </c>
      <c r="C4" s="38">
        <v>30.2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18" ht="24" x14ac:dyDescent="0.3">
      <c r="A5" s="37" t="s">
        <v>148</v>
      </c>
      <c r="B5" s="38">
        <v>100</v>
      </c>
      <c r="C5" s="38">
        <v>40.4</v>
      </c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1:18" ht="18.75" x14ac:dyDescent="0.3">
      <c r="A6" s="37" t="s">
        <v>19</v>
      </c>
      <c r="B6" s="38">
        <v>98.4</v>
      </c>
      <c r="C6" s="38">
        <v>40.4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18" ht="18.75" x14ac:dyDescent="0.3">
      <c r="A7" s="37" t="s">
        <v>69</v>
      </c>
      <c r="B7" s="38">
        <v>98.1</v>
      </c>
      <c r="C7" s="38">
        <v>47.6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spans="1:18" ht="24" x14ac:dyDescent="0.3">
      <c r="A8" s="37" t="s">
        <v>70</v>
      </c>
      <c r="B8" s="38">
        <v>97.9</v>
      </c>
      <c r="C8" s="38">
        <v>30.1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1:18" ht="18.75" x14ac:dyDescent="0.3">
      <c r="A9" s="37" t="s">
        <v>95</v>
      </c>
      <c r="B9" s="38">
        <v>97.8</v>
      </c>
      <c r="C9" s="38">
        <v>66.7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ht="18.75" x14ac:dyDescent="0.3">
      <c r="A10" s="37" t="s">
        <v>67</v>
      </c>
      <c r="B10" s="38">
        <v>97.5</v>
      </c>
      <c r="C10" s="38">
        <v>44.9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24" x14ac:dyDescent="0.3">
      <c r="A11" s="37" t="s">
        <v>16</v>
      </c>
      <c r="B11" s="38">
        <v>97.3</v>
      </c>
      <c r="C11" s="38">
        <v>22.2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ht="18.75" x14ac:dyDescent="0.3">
      <c r="A12" s="37" t="s">
        <v>22</v>
      </c>
      <c r="B12" s="38">
        <v>97.3</v>
      </c>
      <c r="C12" s="38">
        <v>47.5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24" x14ac:dyDescent="0.3">
      <c r="A13" s="37" t="s">
        <v>44</v>
      </c>
      <c r="B13" s="38">
        <v>97</v>
      </c>
      <c r="C13" s="38">
        <v>44.8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18.75" x14ac:dyDescent="0.3">
      <c r="A14" s="37" t="s">
        <v>23</v>
      </c>
      <c r="B14" s="38">
        <v>93.8</v>
      </c>
      <c r="C14" s="38">
        <v>30.9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18.75" x14ac:dyDescent="0.3">
      <c r="A15" s="37" t="s">
        <v>15</v>
      </c>
      <c r="B15" s="38">
        <v>91.4</v>
      </c>
      <c r="C15" s="38">
        <v>23.6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18.75" x14ac:dyDescent="0.3">
      <c r="A16" s="37" t="s">
        <v>18</v>
      </c>
      <c r="B16" s="38">
        <v>91.1</v>
      </c>
      <c r="C16" s="38">
        <v>25.6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18.75" x14ac:dyDescent="0.3">
      <c r="A17" s="39" t="s">
        <v>35</v>
      </c>
      <c r="B17" s="38">
        <v>90.7</v>
      </c>
      <c r="C17" s="38">
        <v>50.8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18.75" x14ac:dyDescent="0.3">
      <c r="A18" s="37" t="s">
        <v>21</v>
      </c>
      <c r="B18" s="38">
        <v>90.1</v>
      </c>
      <c r="C18" s="38">
        <v>57.7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8" ht="18.75" x14ac:dyDescent="0.3">
      <c r="A19" s="37" t="s">
        <v>17</v>
      </c>
      <c r="B19" s="38">
        <v>88.5</v>
      </c>
      <c r="C19" s="38">
        <v>43.8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18" ht="18.75" x14ac:dyDescent="0.3">
      <c r="A20" s="37" t="s">
        <v>68</v>
      </c>
      <c r="B20" s="38">
        <v>81.900000000000006</v>
      </c>
      <c r="C20" s="38">
        <v>21.3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18" ht="18.75" x14ac:dyDescent="0.3">
      <c r="A21" s="37" t="s">
        <v>42</v>
      </c>
      <c r="B21" s="38">
        <v>81</v>
      </c>
      <c r="C21" s="38">
        <v>33.799999999999997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18" ht="18.75" x14ac:dyDescent="0.3">
      <c r="A22" s="37" t="s">
        <v>36</v>
      </c>
      <c r="B22" s="38">
        <v>79.3</v>
      </c>
      <c r="C22" s="38">
        <v>36.5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1:18" ht="18.75" x14ac:dyDescent="0.3">
      <c r="A23" s="37" t="s">
        <v>54</v>
      </c>
      <c r="B23" s="38">
        <v>79.099999999999994</v>
      </c>
      <c r="C23" s="38">
        <v>30.9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18" ht="18.75" x14ac:dyDescent="0.3">
      <c r="A24" s="40" t="s">
        <v>55</v>
      </c>
      <c r="B24" s="45">
        <v>90</v>
      </c>
      <c r="C24" s="45">
        <v>36.799999999999997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18" ht="18.75" x14ac:dyDescent="0.3"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9" spans="1:18" ht="18.75" x14ac:dyDescent="0.25">
      <c r="A29" s="156" t="s">
        <v>117</v>
      </c>
      <c r="B29" s="156"/>
      <c r="C29" s="156"/>
      <c r="F29" s="158" t="s">
        <v>118</v>
      </c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</row>
    <row r="30" spans="1:18" ht="18.75" x14ac:dyDescent="0.3">
      <c r="A30" s="35" t="s">
        <v>50</v>
      </c>
      <c r="B30" s="35" t="s">
        <v>51</v>
      </c>
      <c r="C30" s="44" t="s">
        <v>52</v>
      </c>
      <c r="E30" s="36"/>
      <c r="F30" s="36"/>
      <c r="G30" s="36"/>
      <c r="H30" s="157" t="s">
        <v>56</v>
      </c>
      <c r="I30" s="157"/>
      <c r="J30" s="157"/>
      <c r="K30" s="157"/>
      <c r="L30" s="157"/>
      <c r="M30" s="157"/>
      <c r="N30" s="157"/>
      <c r="O30" s="157"/>
      <c r="P30" s="157"/>
      <c r="Q30" s="36"/>
      <c r="R30" s="36"/>
    </row>
    <row r="31" spans="1:18" ht="18.75" x14ac:dyDescent="0.3">
      <c r="A31" s="37" t="s">
        <v>13</v>
      </c>
      <c r="B31" s="38">
        <v>100</v>
      </c>
      <c r="C31" s="38">
        <v>32.700000000000003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ht="18.75" x14ac:dyDescent="0.3">
      <c r="A32" s="37" t="s">
        <v>14</v>
      </c>
      <c r="B32" s="38">
        <v>100</v>
      </c>
      <c r="C32" s="38">
        <v>26.5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18" ht="24" x14ac:dyDescent="0.3">
      <c r="A33" s="37" t="s">
        <v>148</v>
      </c>
      <c r="B33" s="38">
        <v>100</v>
      </c>
      <c r="C33" s="38">
        <v>38.5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18" ht="18.75" x14ac:dyDescent="0.3">
      <c r="A34" s="37" t="s">
        <v>19</v>
      </c>
      <c r="B34" s="38">
        <v>100</v>
      </c>
      <c r="C34" s="38">
        <v>37.1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18" ht="18.75" x14ac:dyDescent="0.3">
      <c r="A35" s="37" t="s">
        <v>95</v>
      </c>
      <c r="B35" s="38">
        <v>100</v>
      </c>
      <c r="C35" s="38">
        <v>100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1:18" ht="24" x14ac:dyDescent="0.3">
      <c r="A36" s="37" t="s">
        <v>44</v>
      </c>
      <c r="B36" s="38">
        <v>99</v>
      </c>
      <c r="C36" s="38">
        <v>44.8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ht="18.75" x14ac:dyDescent="0.3">
      <c r="A37" s="37" t="s">
        <v>42</v>
      </c>
      <c r="B37" s="38">
        <v>98.2</v>
      </c>
      <c r="C37" s="38">
        <v>91.8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1:18" ht="18.75" x14ac:dyDescent="0.3">
      <c r="A38" s="39" t="s">
        <v>35</v>
      </c>
      <c r="B38" s="38">
        <v>97.9</v>
      </c>
      <c r="C38" s="38">
        <v>52.6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  <row r="39" spans="1:18" ht="18.75" x14ac:dyDescent="0.3">
      <c r="A39" s="37" t="s">
        <v>18</v>
      </c>
      <c r="B39" s="38">
        <v>97.7</v>
      </c>
      <c r="C39" s="38">
        <v>43.2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pans="1:18" ht="18.75" x14ac:dyDescent="0.3">
      <c r="A40" s="37" t="s">
        <v>68</v>
      </c>
      <c r="B40" s="38">
        <v>97.6</v>
      </c>
      <c r="C40" s="38">
        <v>21.4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  <row r="41" spans="1:18" ht="18.75" x14ac:dyDescent="0.3">
      <c r="A41" s="37" t="s">
        <v>69</v>
      </c>
      <c r="B41" s="38">
        <v>97</v>
      </c>
      <c r="C41" s="38">
        <v>45.5</v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</row>
    <row r="42" spans="1:18" ht="18.75" x14ac:dyDescent="0.3">
      <c r="A42" s="37" t="s">
        <v>67</v>
      </c>
      <c r="B42" s="38">
        <v>96.3</v>
      </c>
      <c r="C42" s="38">
        <v>47.5</v>
      </c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</row>
    <row r="43" spans="1:18" ht="18.75" x14ac:dyDescent="0.3">
      <c r="A43" s="37" t="s">
        <v>22</v>
      </c>
      <c r="B43" s="38">
        <v>96</v>
      </c>
      <c r="C43" s="38">
        <v>26.7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</row>
    <row r="44" spans="1:18" ht="24" x14ac:dyDescent="0.3">
      <c r="A44" s="37" t="s">
        <v>16</v>
      </c>
      <c r="B44" s="38">
        <v>95.5</v>
      </c>
      <c r="C44" s="38">
        <v>13.5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</row>
    <row r="45" spans="1:18" ht="18.75" x14ac:dyDescent="0.3">
      <c r="A45" s="37" t="s">
        <v>17</v>
      </c>
      <c r="B45" s="38">
        <v>95.1</v>
      </c>
      <c r="C45" s="38">
        <v>60.3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</row>
    <row r="46" spans="1:18" ht="24" x14ac:dyDescent="0.3">
      <c r="A46" s="37" t="s">
        <v>70</v>
      </c>
      <c r="B46" s="38">
        <v>94.7</v>
      </c>
      <c r="C46" s="38">
        <v>26.7</v>
      </c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</row>
    <row r="47" spans="1:18" ht="18.75" x14ac:dyDescent="0.3">
      <c r="A47" s="37" t="s">
        <v>15</v>
      </c>
      <c r="B47" s="38">
        <v>92.6</v>
      </c>
      <c r="C47" s="38">
        <v>20.6</v>
      </c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</row>
    <row r="48" spans="1:18" ht="18.75" x14ac:dyDescent="0.3">
      <c r="A48" s="37" t="s">
        <v>23</v>
      </c>
      <c r="B48" s="38">
        <v>92.6</v>
      </c>
      <c r="C48" s="38">
        <v>25.9</v>
      </c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</row>
    <row r="49" spans="1:18" ht="18.75" x14ac:dyDescent="0.3">
      <c r="A49" s="37" t="s">
        <v>21</v>
      </c>
      <c r="B49" s="38">
        <v>78.3</v>
      </c>
      <c r="C49" s="38">
        <v>34.799999999999997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</row>
    <row r="50" spans="1:18" ht="18.75" x14ac:dyDescent="0.3">
      <c r="A50" s="37" t="s">
        <v>54</v>
      </c>
      <c r="B50" s="38">
        <v>75.8</v>
      </c>
      <c r="C50" s="38">
        <v>19.2</v>
      </c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</row>
    <row r="51" spans="1:18" ht="18.75" x14ac:dyDescent="0.3">
      <c r="A51" s="37" t="s">
        <v>36</v>
      </c>
      <c r="B51" s="38">
        <v>56</v>
      </c>
      <c r="C51" s="38">
        <v>12</v>
      </c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</row>
    <row r="52" spans="1:18" ht="18.75" x14ac:dyDescent="0.3">
      <c r="A52" s="40" t="s">
        <v>55</v>
      </c>
      <c r="B52" s="41">
        <v>93</v>
      </c>
      <c r="C52" s="49">
        <v>43.9</v>
      </c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</row>
    <row r="53" spans="1:18" ht="18.75" x14ac:dyDescent="0.3">
      <c r="C53" s="48" t="s">
        <v>151</v>
      </c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</row>
    <row r="56" spans="1:18" ht="18.75" x14ac:dyDescent="0.25">
      <c r="A56" s="156" t="s">
        <v>119</v>
      </c>
      <c r="B56" s="156"/>
      <c r="C56" s="156"/>
      <c r="F56" s="158" t="s">
        <v>120</v>
      </c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</row>
    <row r="57" spans="1:18" ht="18.75" x14ac:dyDescent="0.3">
      <c r="A57" s="35" t="s">
        <v>50</v>
      </c>
      <c r="B57" s="35" t="s">
        <v>51</v>
      </c>
      <c r="C57" s="44" t="s">
        <v>52</v>
      </c>
      <c r="E57" s="36"/>
      <c r="F57" s="36"/>
      <c r="G57" s="36"/>
      <c r="H57" s="157" t="s">
        <v>56</v>
      </c>
      <c r="I57" s="157"/>
      <c r="J57" s="157"/>
      <c r="K57" s="157"/>
      <c r="L57" s="157"/>
      <c r="M57" s="157"/>
      <c r="N57" s="157"/>
      <c r="O57" s="157"/>
      <c r="P57" s="157"/>
      <c r="Q57" s="36"/>
      <c r="R57" s="36"/>
    </row>
    <row r="58" spans="1:18" ht="18.75" x14ac:dyDescent="0.3">
      <c r="A58" s="37" t="s">
        <v>13</v>
      </c>
      <c r="B58" s="38">
        <v>100</v>
      </c>
      <c r="C58" s="38">
        <v>29.5</v>
      </c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</row>
    <row r="59" spans="1:18" ht="18.75" x14ac:dyDescent="0.3">
      <c r="A59" s="37" t="s">
        <v>14</v>
      </c>
      <c r="B59" s="38">
        <v>100</v>
      </c>
      <c r="C59" s="38">
        <v>19.5</v>
      </c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</row>
    <row r="60" spans="1:18" ht="24" x14ac:dyDescent="0.3">
      <c r="A60" s="37" t="s">
        <v>70</v>
      </c>
      <c r="B60" s="38">
        <v>100</v>
      </c>
      <c r="C60" s="38">
        <v>26.3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</row>
    <row r="61" spans="1:18" ht="24" x14ac:dyDescent="0.3">
      <c r="A61" s="37" t="s">
        <v>148</v>
      </c>
      <c r="B61" s="38">
        <v>100</v>
      </c>
      <c r="C61" s="38">
        <v>41.9</v>
      </c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</row>
    <row r="62" spans="1:18" ht="18.75" x14ac:dyDescent="0.3">
      <c r="A62" s="37" t="s">
        <v>69</v>
      </c>
      <c r="B62" s="38">
        <v>100</v>
      </c>
      <c r="C62" s="38">
        <v>53.8</v>
      </c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</row>
    <row r="63" spans="1:18" ht="18.75" x14ac:dyDescent="0.3">
      <c r="A63" s="37" t="s">
        <v>23</v>
      </c>
      <c r="B63" s="38">
        <v>100</v>
      </c>
      <c r="C63" s="38">
        <v>34.4</v>
      </c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</row>
    <row r="64" spans="1:18" ht="18.75" x14ac:dyDescent="0.3">
      <c r="A64" s="37" t="s">
        <v>67</v>
      </c>
      <c r="B64" s="38">
        <v>98.6</v>
      </c>
      <c r="C64" s="38">
        <v>40.5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</row>
    <row r="65" spans="1:18" ht="18.75" x14ac:dyDescent="0.3">
      <c r="A65" s="37" t="s">
        <v>19</v>
      </c>
      <c r="B65" s="38">
        <v>98.3</v>
      </c>
      <c r="C65" s="38">
        <v>44.8</v>
      </c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</row>
    <row r="66" spans="1:18" ht="18.75" x14ac:dyDescent="0.3">
      <c r="A66" s="37" t="s">
        <v>22</v>
      </c>
      <c r="B66" s="38">
        <v>96.9</v>
      </c>
      <c r="C66" s="38">
        <v>25</v>
      </c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</row>
    <row r="67" spans="1:18" ht="24" x14ac:dyDescent="0.3">
      <c r="A67" s="37" t="s">
        <v>44</v>
      </c>
      <c r="B67" s="38">
        <v>96.6</v>
      </c>
      <c r="C67" s="38">
        <v>27.3</v>
      </c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</row>
    <row r="68" spans="1:18" ht="24" x14ac:dyDescent="0.3">
      <c r="A68" s="37" t="s">
        <v>16</v>
      </c>
      <c r="B68" s="38">
        <v>95.3</v>
      </c>
      <c r="C68" s="38">
        <v>19.8</v>
      </c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</row>
    <row r="69" spans="1:18" ht="18.75" x14ac:dyDescent="0.3">
      <c r="A69" s="37" t="s">
        <v>21</v>
      </c>
      <c r="B69" s="38">
        <v>91.7</v>
      </c>
      <c r="C69" s="38">
        <v>58.3</v>
      </c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</row>
    <row r="70" spans="1:18" ht="18.75" x14ac:dyDescent="0.3">
      <c r="A70" s="37" t="s">
        <v>95</v>
      </c>
      <c r="B70" s="38">
        <v>87.5</v>
      </c>
      <c r="C70" s="38">
        <v>37.5</v>
      </c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</row>
    <row r="71" spans="1:18" ht="18.75" x14ac:dyDescent="0.3">
      <c r="A71" s="37" t="s">
        <v>15</v>
      </c>
      <c r="B71" s="38">
        <v>83.1</v>
      </c>
      <c r="C71" s="38">
        <v>16.899999999999999</v>
      </c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</row>
    <row r="72" spans="1:18" ht="18.75" x14ac:dyDescent="0.3">
      <c r="A72" s="37" t="s">
        <v>18</v>
      </c>
      <c r="B72" s="38">
        <v>83</v>
      </c>
      <c r="C72" s="38">
        <v>13.2</v>
      </c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</row>
    <row r="73" spans="1:18" ht="18.75" x14ac:dyDescent="0.3">
      <c r="A73" s="39" t="s">
        <v>35</v>
      </c>
      <c r="B73" s="38">
        <v>81.3</v>
      </c>
      <c r="C73" s="38">
        <v>43.8</v>
      </c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</row>
    <row r="74" spans="1:18" ht="18.75" x14ac:dyDescent="0.3">
      <c r="A74" s="37" t="s">
        <v>42</v>
      </c>
      <c r="B74" s="38">
        <v>77.8</v>
      </c>
      <c r="C74" s="38">
        <v>15.4</v>
      </c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</row>
    <row r="75" spans="1:18" ht="18.75" x14ac:dyDescent="0.3">
      <c r="A75" s="37" t="s">
        <v>36</v>
      </c>
      <c r="B75" s="38">
        <v>76.400000000000006</v>
      </c>
      <c r="C75" s="38">
        <v>21.8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</row>
    <row r="76" spans="1:18" ht="18.75" x14ac:dyDescent="0.3">
      <c r="A76" s="37" t="s">
        <v>54</v>
      </c>
      <c r="B76" s="38">
        <v>73.400000000000006</v>
      </c>
      <c r="C76" s="38">
        <v>28.2</v>
      </c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</row>
    <row r="77" spans="1:18" ht="18.75" x14ac:dyDescent="0.3">
      <c r="A77" s="37" t="s">
        <v>17</v>
      </c>
      <c r="B77" s="38">
        <v>72.3</v>
      </c>
      <c r="C77" s="38">
        <v>32.799999999999997</v>
      </c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</row>
    <row r="78" spans="1:18" ht="18.75" x14ac:dyDescent="0.3">
      <c r="A78" s="37" t="s">
        <v>68</v>
      </c>
      <c r="B78" s="38">
        <v>55.6</v>
      </c>
      <c r="C78" s="38">
        <v>24.1</v>
      </c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</row>
    <row r="79" spans="1:18" s="46" customFormat="1" ht="18.75" x14ac:dyDescent="0.3">
      <c r="A79" s="40" t="s">
        <v>55</v>
      </c>
      <c r="B79" s="45">
        <v>84.4</v>
      </c>
      <c r="C79" s="45">
        <v>27.3</v>
      </c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</row>
    <row r="83" spans="1:18" ht="18.75" x14ac:dyDescent="0.25">
      <c r="A83" s="156" t="s">
        <v>121</v>
      </c>
      <c r="B83" s="156"/>
      <c r="C83" s="156"/>
      <c r="E83" s="51"/>
      <c r="F83" s="155" t="s">
        <v>122</v>
      </c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</row>
    <row r="84" spans="1:18" x14ac:dyDescent="0.25">
      <c r="A84" s="35" t="s">
        <v>50</v>
      </c>
      <c r="B84" s="35" t="s">
        <v>51</v>
      </c>
      <c r="C84" s="44" t="s">
        <v>52</v>
      </c>
      <c r="I84" s="153" t="s">
        <v>56</v>
      </c>
      <c r="J84" s="153"/>
      <c r="K84" s="153"/>
      <c r="L84" s="153"/>
      <c r="M84" s="153"/>
      <c r="N84" s="153"/>
      <c r="O84" s="153"/>
    </row>
    <row r="85" spans="1:18" x14ac:dyDescent="0.25">
      <c r="A85" s="37" t="s">
        <v>13</v>
      </c>
      <c r="B85" s="38">
        <v>100</v>
      </c>
      <c r="C85" s="38">
        <v>43.3</v>
      </c>
    </row>
    <row r="86" spans="1:18" x14ac:dyDescent="0.25">
      <c r="A86" s="37" t="s">
        <v>14</v>
      </c>
      <c r="B86" s="38">
        <v>100</v>
      </c>
      <c r="C86" s="38">
        <v>30.8</v>
      </c>
    </row>
    <row r="87" spans="1:18" ht="24" x14ac:dyDescent="0.25">
      <c r="A87" s="37" t="s">
        <v>148</v>
      </c>
      <c r="B87" s="38">
        <v>100</v>
      </c>
      <c r="C87" s="38">
        <v>40.9</v>
      </c>
    </row>
    <row r="88" spans="1:18" x14ac:dyDescent="0.25">
      <c r="A88" s="37" t="s">
        <v>19</v>
      </c>
      <c r="B88" s="38">
        <v>100</v>
      </c>
      <c r="C88" s="38">
        <v>27.9</v>
      </c>
    </row>
    <row r="89" spans="1:18" x14ac:dyDescent="0.25">
      <c r="A89" s="37" t="s">
        <v>95</v>
      </c>
      <c r="B89" s="38">
        <v>100</v>
      </c>
      <c r="C89" s="38">
        <v>50</v>
      </c>
    </row>
    <row r="90" spans="1:18" ht="24" x14ac:dyDescent="0.25">
      <c r="A90" s="37" t="s">
        <v>16</v>
      </c>
      <c r="B90" s="38">
        <v>98.6</v>
      </c>
      <c r="C90" s="38">
        <v>20.3</v>
      </c>
    </row>
    <row r="91" spans="1:18" ht="24" x14ac:dyDescent="0.25">
      <c r="A91" s="37" t="s">
        <v>70</v>
      </c>
      <c r="B91" s="38">
        <v>98.1</v>
      </c>
      <c r="C91" s="38">
        <v>28.7</v>
      </c>
    </row>
    <row r="92" spans="1:18" x14ac:dyDescent="0.25">
      <c r="A92" s="37" t="s">
        <v>67</v>
      </c>
      <c r="B92" s="38">
        <v>96.6</v>
      </c>
      <c r="C92" s="38">
        <v>40.700000000000003</v>
      </c>
    </row>
    <row r="93" spans="1:18" x14ac:dyDescent="0.25">
      <c r="A93" s="37" t="s">
        <v>22</v>
      </c>
      <c r="B93" s="38">
        <v>95.5</v>
      </c>
      <c r="C93" s="38">
        <v>33.299999999999997</v>
      </c>
    </row>
    <row r="94" spans="1:18" x14ac:dyDescent="0.25">
      <c r="A94" s="37" t="s">
        <v>15</v>
      </c>
      <c r="B94" s="38">
        <v>95.2</v>
      </c>
      <c r="C94" s="38">
        <v>34.9</v>
      </c>
    </row>
    <row r="95" spans="1:18" x14ac:dyDescent="0.25">
      <c r="A95" s="37" t="s">
        <v>69</v>
      </c>
      <c r="B95" s="38">
        <v>94.1</v>
      </c>
      <c r="C95" s="38">
        <v>35.299999999999997</v>
      </c>
    </row>
    <row r="96" spans="1:18" x14ac:dyDescent="0.25">
      <c r="A96" s="37" t="s">
        <v>21</v>
      </c>
      <c r="B96" s="38">
        <v>93.8</v>
      </c>
      <c r="C96" s="38">
        <v>54.2</v>
      </c>
    </row>
    <row r="97" spans="1:18" ht="24" x14ac:dyDescent="0.25">
      <c r="A97" s="37" t="s">
        <v>44</v>
      </c>
      <c r="B97" s="38">
        <v>92.1</v>
      </c>
      <c r="C97" s="38">
        <v>33.700000000000003</v>
      </c>
    </row>
    <row r="98" spans="1:18" x14ac:dyDescent="0.25">
      <c r="A98" s="37" t="s">
        <v>23</v>
      </c>
      <c r="B98" s="38">
        <v>88.5</v>
      </c>
      <c r="C98" s="38">
        <v>42.3</v>
      </c>
    </row>
    <row r="99" spans="1:18" x14ac:dyDescent="0.25">
      <c r="A99" s="37" t="s">
        <v>18</v>
      </c>
      <c r="B99" s="38">
        <v>88.1</v>
      </c>
      <c r="C99" s="38">
        <v>20.5</v>
      </c>
    </row>
    <row r="100" spans="1:18" x14ac:dyDescent="0.25">
      <c r="A100" s="37" t="s">
        <v>17</v>
      </c>
      <c r="B100" s="38">
        <v>84.1</v>
      </c>
      <c r="C100" s="38">
        <v>37.299999999999997</v>
      </c>
    </row>
    <row r="101" spans="1:18" x14ac:dyDescent="0.25">
      <c r="A101" s="39" t="s">
        <v>35</v>
      </c>
      <c r="B101" s="38">
        <v>78.7</v>
      </c>
      <c r="C101" s="38">
        <v>44.7</v>
      </c>
    </row>
    <row r="102" spans="1:18" x14ac:dyDescent="0.25">
      <c r="A102" s="37" t="s">
        <v>68</v>
      </c>
      <c r="B102" s="38">
        <v>77.8</v>
      </c>
      <c r="C102" s="38">
        <v>14.3</v>
      </c>
    </row>
    <row r="103" spans="1:18" x14ac:dyDescent="0.25">
      <c r="A103" s="37" t="s">
        <v>36</v>
      </c>
      <c r="B103" s="38">
        <v>72.099999999999994</v>
      </c>
      <c r="C103" s="38">
        <v>25</v>
      </c>
    </row>
    <row r="104" spans="1:18" x14ac:dyDescent="0.25">
      <c r="A104" s="37" t="s">
        <v>54</v>
      </c>
      <c r="B104" s="38">
        <v>68.7</v>
      </c>
      <c r="C104" s="38">
        <v>32.1</v>
      </c>
    </row>
    <row r="105" spans="1:18" x14ac:dyDescent="0.25">
      <c r="A105" s="37" t="s">
        <v>42</v>
      </c>
      <c r="B105" s="38">
        <v>65</v>
      </c>
      <c r="C105" s="38">
        <v>1.7</v>
      </c>
    </row>
    <row r="106" spans="1:18" s="46" customFormat="1" x14ac:dyDescent="0.25">
      <c r="A106" s="40" t="s">
        <v>55</v>
      </c>
      <c r="B106" s="45">
        <v>84.8</v>
      </c>
      <c r="C106" s="45">
        <v>27.5</v>
      </c>
    </row>
    <row r="107" spans="1:18" x14ac:dyDescent="0.25">
      <c r="C107" s="48" t="s">
        <v>151</v>
      </c>
    </row>
    <row r="110" spans="1:18" ht="18.75" x14ac:dyDescent="0.25">
      <c r="A110" s="156" t="s">
        <v>123</v>
      </c>
      <c r="B110" s="156"/>
      <c r="C110" s="156"/>
      <c r="F110" s="155" t="s">
        <v>124</v>
      </c>
      <c r="G110" s="155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</row>
    <row r="111" spans="1:18" x14ac:dyDescent="0.25">
      <c r="A111" s="35" t="s">
        <v>50</v>
      </c>
      <c r="B111" s="35" t="s">
        <v>51</v>
      </c>
      <c r="C111" s="44" t="s">
        <v>52</v>
      </c>
      <c r="I111" s="153" t="s">
        <v>56</v>
      </c>
      <c r="J111" s="153"/>
      <c r="K111" s="153"/>
      <c r="L111" s="153"/>
      <c r="M111" s="153"/>
      <c r="N111" s="153"/>
      <c r="O111" s="153"/>
    </row>
    <row r="112" spans="1:18" x14ac:dyDescent="0.25">
      <c r="A112" s="37" t="s">
        <v>13</v>
      </c>
      <c r="B112" s="38">
        <v>100</v>
      </c>
      <c r="C112" s="38">
        <v>47.6</v>
      </c>
    </row>
    <row r="113" spans="1:3" x14ac:dyDescent="0.25">
      <c r="A113" s="37" t="s">
        <v>14</v>
      </c>
      <c r="B113" s="38">
        <v>100</v>
      </c>
      <c r="C113" s="38">
        <v>27.8</v>
      </c>
    </row>
    <row r="114" spans="1:3" ht="16.5" customHeight="1" x14ac:dyDescent="0.25">
      <c r="A114" s="37" t="s">
        <v>70</v>
      </c>
      <c r="B114" s="38">
        <v>100</v>
      </c>
      <c r="C114" s="38">
        <v>40.299999999999997</v>
      </c>
    </row>
    <row r="115" spans="1:3" ht="24" x14ac:dyDescent="0.25">
      <c r="A115" s="37" t="s">
        <v>44</v>
      </c>
      <c r="B115" s="38">
        <v>100</v>
      </c>
      <c r="C115" s="38">
        <v>31</v>
      </c>
    </row>
    <row r="116" spans="1:3" ht="24" x14ac:dyDescent="0.25">
      <c r="A116" s="37" t="s">
        <v>148</v>
      </c>
      <c r="B116" s="38">
        <v>100</v>
      </c>
      <c r="C116" s="38">
        <v>43.6</v>
      </c>
    </row>
    <row r="117" spans="1:3" x14ac:dyDescent="0.25">
      <c r="A117" s="37" t="s">
        <v>68</v>
      </c>
      <c r="B117" s="38">
        <v>100</v>
      </c>
      <c r="C117" s="38">
        <v>15.4</v>
      </c>
    </row>
    <row r="118" spans="1:3" x14ac:dyDescent="0.25">
      <c r="A118" s="37" t="s">
        <v>69</v>
      </c>
      <c r="B118" s="38">
        <v>100</v>
      </c>
      <c r="C118" s="38">
        <v>47.6</v>
      </c>
    </row>
    <row r="119" spans="1:3" x14ac:dyDescent="0.25">
      <c r="A119" s="37" t="s">
        <v>21</v>
      </c>
      <c r="B119" s="38">
        <v>100</v>
      </c>
      <c r="C119" s="38">
        <v>64.3</v>
      </c>
    </row>
    <row r="120" spans="1:3" x14ac:dyDescent="0.25">
      <c r="A120" s="37" t="s">
        <v>95</v>
      </c>
      <c r="B120" s="38">
        <v>100</v>
      </c>
      <c r="C120" s="38">
        <v>88.9</v>
      </c>
    </row>
    <row r="121" spans="1:3" x14ac:dyDescent="0.25">
      <c r="A121" s="37" t="s">
        <v>22</v>
      </c>
      <c r="B121" s="38">
        <v>100</v>
      </c>
      <c r="C121" s="38">
        <v>88.7</v>
      </c>
    </row>
    <row r="122" spans="1:3" x14ac:dyDescent="0.25">
      <c r="A122" s="37" t="s">
        <v>23</v>
      </c>
      <c r="B122" s="38">
        <v>100</v>
      </c>
      <c r="C122" s="38">
        <v>62.9</v>
      </c>
    </row>
    <row r="123" spans="1:3" ht="24" x14ac:dyDescent="0.25">
      <c r="A123" s="37" t="s">
        <v>16</v>
      </c>
      <c r="B123" s="112">
        <v>98.8</v>
      </c>
      <c r="C123" s="38">
        <v>22.2</v>
      </c>
    </row>
    <row r="124" spans="1:3" x14ac:dyDescent="0.25">
      <c r="A124" s="37" t="s">
        <v>54</v>
      </c>
      <c r="B124" s="38">
        <v>98.6</v>
      </c>
      <c r="C124" s="38">
        <v>40.6</v>
      </c>
    </row>
    <row r="125" spans="1:3" x14ac:dyDescent="0.25">
      <c r="A125" s="37" t="s">
        <v>36</v>
      </c>
      <c r="B125" s="38">
        <v>98</v>
      </c>
      <c r="C125" s="38">
        <v>51.5</v>
      </c>
    </row>
    <row r="126" spans="1:3" x14ac:dyDescent="0.25">
      <c r="A126" s="37" t="s">
        <v>67</v>
      </c>
      <c r="B126" s="38">
        <v>96.9</v>
      </c>
      <c r="C126" s="38">
        <v>45.3</v>
      </c>
    </row>
    <row r="127" spans="1:3" x14ac:dyDescent="0.25">
      <c r="A127" s="39" t="s">
        <v>35</v>
      </c>
      <c r="B127" s="38">
        <v>96.8</v>
      </c>
      <c r="C127" s="38">
        <v>46</v>
      </c>
    </row>
    <row r="128" spans="1:3" x14ac:dyDescent="0.25">
      <c r="A128" s="37" t="s">
        <v>19</v>
      </c>
      <c r="B128" s="38">
        <v>96.1</v>
      </c>
      <c r="C128" s="38">
        <v>33.299999999999997</v>
      </c>
    </row>
    <row r="129" spans="1:18" x14ac:dyDescent="0.25">
      <c r="A129" s="37" t="s">
        <v>15</v>
      </c>
      <c r="B129" s="38">
        <v>95.7</v>
      </c>
      <c r="C129" s="38">
        <v>18.8</v>
      </c>
    </row>
    <row r="130" spans="1:18" ht="16.5" customHeight="1" x14ac:dyDescent="0.25">
      <c r="A130" s="37" t="s">
        <v>17</v>
      </c>
      <c r="B130" s="38">
        <v>90.1</v>
      </c>
      <c r="C130" s="38">
        <v>52.8</v>
      </c>
    </row>
    <row r="131" spans="1:18" x14ac:dyDescent="0.25">
      <c r="A131" s="37" t="s">
        <v>18</v>
      </c>
      <c r="B131" s="38">
        <v>89.5</v>
      </c>
      <c r="C131" s="38">
        <v>15.2</v>
      </c>
    </row>
    <row r="132" spans="1:18" x14ac:dyDescent="0.25">
      <c r="A132" s="37" t="s">
        <v>42</v>
      </c>
      <c r="B132" s="38">
        <v>82.8</v>
      </c>
      <c r="C132" s="38">
        <v>36.200000000000003</v>
      </c>
    </row>
    <row r="133" spans="1:18" x14ac:dyDescent="0.25">
      <c r="A133" s="40" t="s">
        <v>55</v>
      </c>
      <c r="B133" s="41">
        <v>94.9</v>
      </c>
      <c r="C133" s="49">
        <v>41</v>
      </c>
    </row>
    <row r="137" spans="1:18" ht="18.75" x14ac:dyDescent="0.25">
      <c r="F137" s="155" t="s">
        <v>106</v>
      </c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  <c r="R137" s="107"/>
    </row>
    <row r="138" spans="1:18" x14ac:dyDescent="0.25">
      <c r="A138" s="156" t="s">
        <v>125</v>
      </c>
      <c r="B138" s="156"/>
      <c r="C138" s="156"/>
    </row>
    <row r="139" spans="1:18" x14ac:dyDescent="0.25">
      <c r="A139" s="35" t="s">
        <v>50</v>
      </c>
      <c r="B139" s="35" t="s">
        <v>51</v>
      </c>
      <c r="C139" s="44" t="s">
        <v>52</v>
      </c>
    </row>
    <row r="140" spans="1:18" x14ac:dyDescent="0.25">
      <c r="A140" s="37" t="s">
        <v>17</v>
      </c>
      <c r="B140" s="38">
        <v>95.5</v>
      </c>
      <c r="C140" s="38">
        <v>41.9</v>
      </c>
    </row>
    <row r="141" spans="1:18" x14ac:dyDescent="0.25">
      <c r="A141" s="37" t="s">
        <v>42</v>
      </c>
      <c r="B141" s="38">
        <v>87.2</v>
      </c>
      <c r="C141" s="38">
        <v>27.4</v>
      </c>
    </row>
    <row r="142" spans="1:18" x14ac:dyDescent="0.25">
      <c r="A142" s="37" t="s">
        <v>18</v>
      </c>
      <c r="B142" s="38">
        <v>100</v>
      </c>
      <c r="C142" s="38">
        <v>46.4</v>
      </c>
    </row>
    <row r="143" spans="1:18" x14ac:dyDescent="0.25">
      <c r="A143" s="40" t="s">
        <v>55</v>
      </c>
      <c r="B143" s="45">
        <v>94.2</v>
      </c>
      <c r="C143" s="45">
        <v>39.1</v>
      </c>
    </row>
    <row r="158" spans="1:18" ht="18.75" x14ac:dyDescent="0.25">
      <c r="A158" s="156" t="s">
        <v>126</v>
      </c>
      <c r="B158" s="156"/>
      <c r="C158" s="156"/>
      <c r="F158" s="155" t="s">
        <v>127</v>
      </c>
      <c r="G158" s="155"/>
      <c r="H158" s="155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</row>
    <row r="159" spans="1:18" x14ac:dyDescent="0.25">
      <c r="A159" s="35" t="s">
        <v>50</v>
      </c>
      <c r="B159" s="35" t="s">
        <v>51</v>
      </c>
      <c r="C159" s="44" t="s">
        <v>52</v>
      </c>
      <c r="I159" s="153" t="s">
        <v>56</v>
      </c>
      <c r="J159" s="153"/>
      <c r="K159" s="153"/>
      <c r="L159" s="153"/>
      <c r="M159" s="153"/>
      <c r="N159" s="153"/>
      <c r="O159" s="153"/>
    </row>
    <row r="160" spans="1:18" x14ac:dyDescent="0.25">
      <c r="A160" s="37" t="s">
        <v>13</v>
      </c>
      <c r="B160" s="38">
        <v>100</v>
      </c>
      <c r="C160" s="38">
        <v>54.7</v>
      </c>
    </row>
    <row r="161" spans="1:3" x14ac:dyDescent="0.25">
      <c r="A161" s="37" t="s">
        <v>14</v>
      </c>
      <c r="B161" s="38">
        <v>100</v>
      </c>
      <c r="C161" s="38">
        <v>48.6</v>
      </c>
    </row>
    <row r="162" spans="1:3" ht="24" x14ac:dyDescent="0.25">
      <c r="A162" s="37" t="s">
        <v>70</v>
      </c>
      <c r="B162" s="38">
        <v>100</v>
      </c>
      <c r="C162" s="38">
        <v>34</v>
      </c>
    </row>
    <row r="163" spans="1:3" x14ac:dyDescent="0.25">
      <c r="A163" s="39" t="s">
        <v>35</v>
      </c>
      <c r="B163" s="38">
        <v>100</v>
      </c>
      <c r="C163" s="38">
        <v>88.5</v>
      </c>
    </row>
    <row r="164" spans="1:3" ht="24" x14ac:dyDescent="0.25">
      <c r="A164" s="37" t="s">
        <v>16</v>
      </c>
      <c r="B164" s="38">
        <v>100</v>
      </c>
      <c r="C164" s="38">
        <v>50</v>
      </c>
    </row>
    <row r="165" spans="1:3" ht="24" x14ac:dyDescent="0.25">
      <c r="A165" s="37" t="s">
        <v>148</v>
      </c>
      <c r="B165" s="38">
        <v>100</v>
      </c>
      <c r="C165" s="38">
        <v>36.799999999999997</v>
      </c>
    </row>
    <row r="166" spans="1:3" x14ac:dyDescent="0.25">
      <c r="A166" s="37" t="s">
        <v>67</v>
      </c>
      <c r="B166" s="38">
        <v>100</v>
      </c>
      <c r="C166" s="38">
        <v>52.2</v>
      </c>
    </row>
    <row r="167" spans="1:3" x14ac:dyDescent="0.25">
      <c r="A167" s="37" t="s">
        <v>68</v>
      </c>
      <c r="B167" s="38">
        <v>100</v>
      </c>
      <c r="C167" s="38">
        <v>50</v>
      </c>
    </row>
    <row r="168" spans="1:3" x14ac:dyDescent="0.25">
      <c r="A168" s="37" t="s">
        <v>69</v>
      </c>
      <c r="B168" s="38">
        <v>100</v>
      </c>
      <c r="C168" s="38">
        <v>62.5</v>
      </c>
    </row>
    <row r="169" spans="1:3" x14ac:dyDescent="0.25">
      <c r="A169" s="37" t="s">
        <v>49</v>
      </c>
      <c r="B169" s="38">
        <v>100</v>
      </c>
      <c r="C169" s="38">
        <v>88.9</v>
      </c>
    </row>
    <row r="170" spans="1:3" x14ac:dyDescent="0.25">
      <c r="A170" s="37" t="s">
        <v>22</v>
      </c>
      <c r="B170" s="38">
        <v>100</v>
      </c>
      <c r="C170" s="38">
        <v>92.3</v>
      </c>
    </row>
    <row r="171" spans="1:3" ht="16.5" customHeight="1" x14ac:dyDescent="0.25">
      <c r="A171" s="37" t="s">
        <v>44</v>
      </c>
      <c r="B171" s="38">
        <v>98</v>
      </c>
      <c r="C171" s="38">
        <v>42</v>
      </c>
    </row>
    <row r="172" spans="1:3" x14ac:dyDescent="0.25">
      <c r="A172" s="37" t="s">
        <v>19</v>
      </c>
      <c r="B172" s="38">
        <v>97.3</v>
      </c>
      <c r="C172" s="38">
        <v>54.7</v>
      </c>
    </row>
    <row r="173" spans="1:3" x14ac:dyDescent="0.25">
      <c r="A173" s="37" t="s">
        <v>149</v>
      </c>
      <c r="B173" s="38">
        <v>95.6</v>
      </c>
      <c r="C173" s="38">
        <v>42.7</v>
      </c>
    </row>
    <row r="174" spans="1:3" x14ac:dyDescent="0.25">
      <c r="A174" s="37" t="s">
        <v>21</v>
      </c>
      <c r="B174" s="38">
        <v>91.4</v>
      </c>
      <c r="C174" s="38">
        <v>71.400000000000006</v>
      </c>
    </row>
    <row r="175" spans="1:3" x14ac:dyDescent="0.25">
      <c r="A175" s="37" t="s">
        <v>15</v>
      </c>
      <c r="B175" s="38">
        <v>88.9</v>
      </c>
      <c r="C175" s="38">
        <v>27.8</v>
      </c>
    </row>
    <row r="176" spans="1:3" x14ac:dyDescent="0.25">
      <c r="A176" s="37" t="s">
        <v>23</v>
      </c>
      <c r="B176" s="38">
        <v>84</v>
      </c>
      <c r="C176" s="38">
        <v>56</v>
      </c>
    </row>
    <row r="177" spans="1:18" x14ac:dyDescent="0.25">
      <c r="A177" s="37" t="s">
        <v>36</v>
      </c>
      <c r="B177" s="38">
        <v>78.400000000000006</v>
      </c>
      <c r="C177" s="38">
        <v>62.7</v>
      </c>
    </row>
    <row r="178" spans="1:18" x14ac:dyDescent="0.25">
      <c r="A178" s="37" t="s">
        <v>54</v>
      </c>
      <c r="B178" s="38">
        <v>77.900000000000006</v>
      </c>
      <c r="C178" s="38">
        <v>42.9</v>
      </c>
    </row>
    <row r="179" spans="1:18" x14ac:dyDescent="0.25">
      <c r="A179" s="40" t="s">
        <v>55</v>
      </c>
      <c r="B179" s="41">
        <v>94.3</v>
      </c>
      <c r="C179" s="49">
        <v>50.3</v>
      </c>
    </row>
    <row r="185" spans="1:18" ht="15.75" customHeight="1" x14ac:dyDescent="0.25">
      <c r="A185" s="156" t="s">
        <v>128</v>
      </c>
      <c r="B185" s="156"/>
      <c r="C185" s="156"/>
      <c r="F185" s="155" t="s">
        <v>129</v>
      </c>
      <c r="G185" s="155"/>
      <c r="H185" s="155"/>
      <c r="I185" s="155"/>
      <c r="J185" s="155"/>
      <c r="K185" s="155"/>
      <c r="L185" s="155"/>
      <c r="M185" s="155"/>
      <c r="N185" s="155"/>
      <c r="O185" s="155"/>
      <c r="P185" s="155"/>
      <c r="Q185" s="155"/>
      <c r="R185" s="155"/>
    </row>
    <row r="186" spans="1:18" ht="15.75" customHeight="1" x14ac:dyDescent="0.25">
      <c r="A186" s="35" t="s">
        <v>50</v>
      </c>
      <c r="B186" s="35" t="s">
        <v>51</v>
      </c>
      <c r="C186" s="44" t="s">
        <v>52</v>
      </c>
      <c r="K186" s="153" t="s">
        <v>56</v>
      </c>
      <c r="L186" s="153"/>
      <c r="M186" s="153"/>
      <c r="N186" s="153"/>
      <c r="O186" s="153"/>
      <c r="P186" s="153"/>
      <c r="Q186" s="153"/>
    </row>
    <row r="187" spans="1:18" ht="15.75" customHeight="1" x14ac:dyDescent="0.25">
      <c r="A187" s="37" t="s">
        <v>71</v>
      </c>
      <c r="B187" s="38">
        <v>93</v>
      </c>
      <c r="C187" s="38">
        <v>43.9</v>
      </c>
    </row>
    <row r="188" spans="1:18" ht="15.75" customHeight="1" x14ac:dyDescent="0.25">
      <c r="A188" s="37" t="s">
        <v>72</v>
      </c>
      <c r="B188" s="38">
        <v>84.4</v>
      </c>
      <c r="C188" s="38">
        <v>27.3</v>
      </c>
    </row>
    <row r="189" spans="1:18" ht="15.75" customHeight="1" x14ac:dyDescent="0.25">
      <c r="A189" s="37" t="s">
        <v>73</v>
      </c>
      <c r="B189" s="38">
        <v>84.8</v>
      </c>
      <c r="C189" s="38">
        <v>27.5</v>
      </c>
    </row>
    <row r="190" spans="1:18" ht="15.75" customHeight="1" x14ac:dyDescent="0.25">
      <c r="A190" s="39" t="s">
        <v>74</v>
      </c>
      <c r="B190" s="38">
        <v>94.9</v>
      </c>
      <c r="C190" s="38">
        <v>41</v>
      </c>
    </row>
    <row r="191" spans="1:18" ht="15.75" customHeight="1" x14ac:dyDescent="0.25">
      <c r="A191" s="39" t="s">
        <v>97</v>
      </c>
      <c r="B191" s="38">
        <v>94.2</v>
      </c>
      <c r="C191" s="38">
        <v>39.1</v>
      </c>
    </row>
    <row r="192" spans="1:18" ht="15.75" customHeight="1" x14ac:dyDescent="0.25">
      <c r="A192" s="37" t="s">
        <v>48</v>
      </c>
      <c r="B192" s="38">
        <v>94.3</v>
      </c>
      <c r="C192" s="38">
        <v>50.3</v>
      </c>
    </row>
    <row r="193" spans="1:15" ht="15.75" customHeight="1" x14ac:dyDescent="0.25">
      <c r="A193" s="40" t="s">
        <v>55</v>
      </c>
      <c r="B193" s="41">
        <v>90</v>
      </c>
      <c r="C193" s="49">
        <v>36.799999999999997</v>
      </c>
    </row>
    <row r="197" spans="1:15" ht="14.25" customHeight="1" x14ac:dyDescent="0.25"/>
    <row r="198" spans="1:15" ht="14.25" customHeight="1" x14ac:dyDescent="0.25"/>
    <row r="199" spans="1:15" ht="14.25" customHeight="1" x14ac:dyDescent="0.25"/>
    <row r="205" spans="1:15" x14ac:dyDescent="0.25">
      <c r="A205" s="52" t="s">
        <v>75</v>
      </c>
      <c r="B205" s="52"/>
      <c r="G205" s="154" t="s">
        <v>75</v>
      </c>
      <c r="H205" s="154"/>
      <c r="I205" s="154"/>
      <c r="J205" s="154"/>
      <c r="K205" s="154"/>
      <c r="L205" s="154"/>
      <c r="M205" s="154"/>
      <c r="N205" s="154"/>
      <c r="O205" s="154"/>
    </row>
    <row r="206" spans="1:15" s="48" customFormat="1" ht="30" x14ac:dyDescent="0.25">
      <c r="A206" s="44"/>
      <c r="B206" s="50" t="s">
        <v>130</v>
      </c>
      <c r="C206" s="50" t="s">
        <v>107</v>
      </c>
      <c r="D206" s="50" t="s">
        <v>131</v>
      </c>
      <c r="E206" s="50" t="s">
        <v>108</v>
      </c>
    </row>
    <row r="207" spans="1:15" x14ac:dyDescent="0.25">
      <c r="A207" s="39"/>
      <c r="B207" s="38">
        <v>90</v>
      </c>
      <c r="C207" s="38">
        <v>86.5</v>
      </c>
      <c r="D207" s="53">
        <v>36.799999999999997</v>
      </c>
      <c r="E207" s="53">
        <v>33.6</v>
      </c>
    </row>
  </sheetData>
  <sortState xmlns:xlrd2="http://schemas.microsoft.com/office/spreadsheetml/2017/richdata2" ref="A160:B178">
    <sortCondition descending="1" ref="B160:B178"/>
  </sortState>
  <mergeCells count="24">
    <mergeCell ref="I84:O84"/>
    <mergeCell ref="A1:C1"/>
    <mergeCell ref="I2:O2"/>
    <mergeCell ref="A29:C29"/>
    <mergeCell ref="H30:P30"/>
    <mergeCell ref="F1:R1"/>
    <mergeCell ref="F29:R29"/>
    <mergeCell ref="F56:R56"/>
    <mergeCell ref="F83:R83"/>
    <mergeCell ref="A56:C56"/>
    <mergeCell ref="H57:P57"/>
    <mergeCell ref="A83:C83"/>
    <mergeCell ref="A185:C185"/>
    <mergeCell ref="F185:R185"/>
    <mergeCell ref="A110:C110"/>
    <mergeCell ref="I111:O111"/>
    <mergeCell ref="A158:C158"/>
    <mergeCell ref="A138:C138"/>
    <mergeCell ref="K186:Q186"/>
    <mergeCell ref="G205:O205"/>
    <mergeCell ref="I159:O159"/>
    <mergeCell ref="F110:R110"/>
    <mergeCell ref="F158:R158"/>
    <mergeCell ref="F137:Q137"/>
  </mergeCells>
  <pageMargins left="0.11811023622047245" right="0.11811023622047245" top="0.74803149606299213" bottom="0.74803149606299213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99"/>
  <sheetViews>
    <sheetView workbookViewId="0">
      <selection activeCell="D206" sqref="D206"/>
    </sheetView>
  </sheetViews>
  <sheetFormatPr defaultRowHeight="15" x14ac:dyDescent="0.25"/>
  <cols>
    <col min="1" max="1" width="18.7109375" style="48" customWidth="1"/>
    <col min="2" max="2" width="18.7109375" style="103" customWidth="1"/>
    <col min="3" max="3" width="18.7109375" style="48" customWidth="1"/>
    <col min="4" max="4" width="10.42578125" style="48" customWidth="1"/>
    <col min="5" max="5" width="9.85546875" style="48" customWidth="1"/>
    <col min="6" max="12" width="9.140625" style="48"/>
    <col min="13" max="13" width="8.42578125" style="48" customWidth="1"/>
    <col min="14" max="17" width="9.140625" style="48"/>
    <col min="18" max="18" width="19.7109375" style="48" customWidth="1"/>
    <col min="19" max="16384" width="9.140625" style="48"/>
  </cols>
  <sheetData>
    <row r="1" spans="1:18" ht="18.75" x14ac:dyDescent="0.25">
      <c r="A1" s="156" t="s">
        <v>132</v>
      </c>
      <c r="B1" s="156"/>
      <c r="C1" s="156"/>
      <c r="E1" s="158" t="s">
        <v>132</v>
      </c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</row>
    <row r="2" spans="1:18" ht="18.75" x14ac:dyDescent="0.25">
      <c r="A2" s="44" t="s">
        <v>50</v>
      </c>
      <c r="B2" s="102" t="s">
        <v>51</v>
      </c>
      <c r="C2" s="44" t="s">
        <v>52</v>
      </c>
      <c r="E2" s="59"/>
      <c r="F2" s="59"/>
      <c r="G2" s="59"/>
      <c r="H2" s="59"/>
      <c r="I2" s="59"/>
      <c r="J2" s="159" t="s">
        <v>64</v>
      </c>
      <c r="K2" s="162"/>
      <c r="L2" s="162"/>
      <c r="M2" s="162"/>
      <c r="N2" s="162"/>
      <c r="O2" s="59"/>
      <c r="P2" s="59"/>
      <c r="Q2" s="59"/>
      <c r="R2" s="59"/>
    </row>
    <row r="3" spans="1:18" ht="18.75" x14ac:dyDescent="0.25">
      <c r="A3" s="37" t="s">
        <v>14</v>
      </c>
      <c r="B3" s="38">
        <v>100</v>
      </c>
      <c r="C3" s="57">
        <v>9.3000000000000007</v>
      </c>
      <c r="E3" s="59"/>
      <c r="J3" s="60"/>
      <c r="K3" s="61"/>
      <c r="L3" s="61"/>
      <c r="M3" s="61"/>
      <c r="N3" s="61"/>
    </row>
    <row r="4" spans="1:18" ht="18.75" x14ac:dyDescent="0.25">
      <c r="A4" s="37" t="s">
        <v>78</v>
      </c>
      <c r="B4" s="38">
        <v>100</v>
      </c>
      <c r="C4" s="57">
        <v>48.1</v>
      </c>
      <c r="E4" s="59"/>
      <c r="J4" s="60"/>
      <c r="K4" s="61"/>
      <c r="L4" s="61"/>
      <c r="M4" s="61"/>
      <c r="N4" s="61"/>
    </row>
    <row r="5" spans="1:18" ht="18.75" x14ac:dyDescent="0.25">
      <c r="A5" s="37" t="s">
        <v>19</v>
      </c>
      <c r="B5" s="38">
        <v>99.3</v>
      </c>
      <c r="C5" s="57">
        <v>32</v>
      </c>
      <c r="E5" s="59"/>
      <c r="J5" s="60"/>
      <c r="K5" s="61"/>
      <c r="L5" s="61"/>
      <c r="M5" s="61"/>
      <c r="N5" s="61"/>
    </row>
    <row r="6" spans="1:18" ht="18.75" x14ac:dyDescent="0.25">
      <c r="A6" s="37" t="s">
        <v>13</v>
      </c>
      <c r="B6" s="38">
        <v>96.7</v>
      </c>
      <c r="C6" s="38">
        <v>9.8000000000000007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1:18" ht="18.75" x14ac:dyDescent="0.25">
      <c r="A7" s="37" t="s">
        <v>69</v>
      </c>
      <c r="B7" s="38">
        <v>95.8</v>
      </c>
      <c r="C7" s="38">
        <v>47.9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1:18" ht="24" x14ac:dyDescent="0.25">
      <c r="A8" s="37" t="s">
        <v>70</v>
      </c>
      <c r="B8" s="38">
        <v>94.7</v>
      </c>
      <c r="C8" s="38">
        <v>17.7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</row>
    <row r="9" spans="1:18" ht="24" x14ac:dyDescent="0.25">
      <c r="A9" s="37" t="s">
        <v>148</v>
      </c>
      <c r="B9" s="38">
        <v>93.3</v>
      </c>
      <c r="C9" s="38">
        <v>15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1:18" ht="18.75" x14ac:dyDescent="0.25">
      <c r="A10" s="39" t="s">
        <v>35</v>
      </c>
      <c r="B10" s="38">
        <v>90.2</v>
      </c>
      <c r="C10" s="38">
        <v>37.799999999999997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</row>
    <row r="11" spans="1:18" ht="24" x14ac:dyDescent="0.25">
      <c r="A11" s="37" t="s">
        <v>44</v>
      </c>
      <c r="B11" s="38">
        <v>90.2</v>
      </c>
      <c r="C11" s="38">
        <v>8.3000000000000007</v>
      </c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</row>
    <row r="12" spans="1:18" ht="24" x14ac:dyDescent="0.25">
      <c r="A12" s="37" t="s">
        <v>16</v>
      </c>
      <c r="B12" s="38">
        <v>89.1</v>
      </c>
      <c r="C12" s="38">
        <v>0</v>
      </c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</row>
    <row r="13" spans="1:18" ht="18.75" x14ac:dyDescent="0.25">
      <c r="A13" s="37" t="s">
        <v>67</v>
      </c>
      <c r="B13" s="38">
        <v>81.5</v>
      </c>
      <c r="C13" s="38">
        <v>13.3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</row>
    <row r="14" spans="1:18" ht="18.75" x14ac:dyDescent="0.25">
      <c r="A14" s="37" t="s">
        <v>22</v>
      </c>
      <c r="B14" s="38">
        <v>81</v>
      </c>
      <c r="C14" s="38">
        <v>20.100000000000001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</row>
    <row r="15" spans="1:18" ht="18.75" x14ac:dyDescent="0.25">
      <c r="A15" s="37" t="s">
        <v>54</v>
      </c>
      <c r="B15" s="38">
        <v>79</v>
      </c>
      <c r="C15" s="38">
        <v>10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</row>
    <row r="16" spans="1:18" ht="18.75" x14ac:dyDescent="0.25">
      <c r="A16" s="37" t="s">
        <v>15</v>
      </c>
      <c r="B16" s="38">
        <v>72.7</v>
      </c>
      <c r="C16" s="38">
        <v>3.9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  <row r="17" spans="1:18" ht="18.75" x14ac:dyDescent="0.25">
      <c r="A17" s="37" t="s">
        <v>36</v>
      </c>
      <c r="B17" s="38">
        <v>57.7</v>
      </c>
      <c r="C17" s="38">
        <v>27.4</v>
      </c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</row>
    <row r="18" spans="1:18" ht="18.75" x14ac:dyDescent="0.25">
      <c r="A18" s="37" t="s">
        <v>68</v>
      </c>
      <c r="B18" s="38">
        <v>52.3</v>
      </c>
      <c r="C18" s="38">
        <v>8.1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</row>
    <row r="19" spans="1:18" ht="18.75" x14ac:dyDescent="0.25">
      <c r="A19" s="40" t="s">
        <v>55</v>
      </c>
      <c r="B19" s="58">
        <v>84.9</v>
      </c>
      <c r="C19" s="58">
        <v>16.899999999999999</v>
      </c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</row>
    <row r="20" spans="1:18" ht="18.75" x14ac:dyDescent="0.25"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</row>
    <row r="24" spans="1:18" ht="18.75" x14ac:dyDescent="0.25">
      <c r="A24" s="156" t="s">
        <v>133</v>
      </c>
      <c r="B24" s="156"/>
      <c r="C24" s="156"/>
      <c r="E24" s="158" t="s">
        <v>134</v>
      </c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</row>
    <row r="25" spans="1:18" ht="18.75" x14ac:dyDescent="0.25">
      <c r="A25" s="44" t="s">
        <v>50</v>
      </c>
      <c r="B25" s="102" t="s">
        <v>51</v>
      </c>
      <c r="C25" s="44" t="s">
        <v>52</v>
      </c>
      <c r="E25" s="59"/>
      <c r="F25" s="59"/>
      <c r="G25" s="59"/>
      <c r="H25" s="59"/>
      <c r="I25" s="159" t="s">
        <v>65</v>
      </c>
      <c r="J25" s="159"/>
      <c r="K25" s="159"/>
      <c r="L25" s="159"/>
      <c r="M25" s="159"/>
      <c r="N25" s="159"/>
      <c r="O25" s="159"/>
      <c r="P25" s="59"/>
      <c r="Q25" s="59"/>
      <c r="R25" s="59"/>
    </row>
    <row r="26" spans="1:18" ht="18.75" x14ac:dyDescent="0.25">
      <c r="A26" s="37" t="s">
        <v>14</v>
      </c>
      <c r="B26" s="38">
        <v>100</v>
      </c>
      <c r="C26" s="38">
        <v>0</v>
      </c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</row>
    <row r="27" spans="1:18" ht="24" x14ac:dyDescent="0.25">
      <c r="A27" s="37" t="s">
        <v>148</v>
      </c>
      <c r="B27" s="38">
        <v>100</v>
      </c>
      <c r="C27" s="38">
        <v>0</v>
      </c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</row>
    <row r="28" spans="1:18" ht="18.75" x14ac:dyDescent="0.25">
      <c r="A28" s="37" t="s">
        <v>19</v>
      </c>
      <c r="B28" s="38">
        <v>100</v>
      </c>
      <c r="C28" s="38">
        <v>20.5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</row>
    <row r="29" spans="1:18" ht="18.75" x14ac:dyDescent="0.25">
      <c r="A29" s="37" t="s">
        <v>78</v>
      </c>
      <c r="B29" s="38">
        <v>100</v>
      </c>
      <c r="C29" s="38">
        <v>50</v>
      </c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</row>
    <row r="30" spans="1:18" ht="18.75" x14ac:dyDescent="0.25">
      <c r="A30" s="37" t="s">
        <v>69</v>
      </c>
      <c r="B30" s="38">
        <v>90.9</v>
      </c>
      <c r="C30" s="38">
        <v>45.5</v>
      </c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</row>
    <row r="31" spans="1:18" ht="24" x14ac:dyDescent="0.25">
      <c r="A31" s="37" t="s">
        <v>70</v>
      </c>
      <c r="B31" s="38">
        <v>88.9</v>
      </c>
      <c r="C31" s="38">
        <v>6.7</v>
      </c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</row>
    <row r="32" spans="1:18" ht="18.75" x14ac:dyDescent="0.25">
      <c r="A32" s="37" t="s">
        <v>13</v>
      </c>
      <c r="B32" s="38">
        <v>86.7</v>
      </c>
      <c r="C32" s="38">
        <v>13.3</v>
      </c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</row>
    <row r="33" spans="1:18" ht="24" x14ac:dyDescent="0.25">
      <c r="A33" s="37" t="s">
        <v>44</v>
      </c>
      <c r="B33" s="38">
        <v>85.3</v>
      </c>
      <c r="C33" s="38">
        <v>0</v>
      </c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</row>
    <row r="34" spans="1:18" ht="18.75" x14ac:dyDescent="0.25">
      <c r="A34" s="39" t="s">
        <v>35</v>
      </c>
      <c r="B34" s="38">
        <v>81.3</v>
      </c>
      <c r="C34" s="38">
        <v>50</v>
      </c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</row>
    <row r="35" spans="1:18" ht="24" x14ac:dyDescent="0.25">
      <c r="A35" s="37" t="s">
        <v>16</v>
      </c>
      <c r="B35" s="38">
        <v>77.8</v>
      </c>
      <c r="C35" s="38">
        <v>0</v>
      </c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</row>
    <row r="36" spans="1:18" ht="18.75" x14ac:dyDescent="0.25">
      <c r="A36" s="37" t="s">
        <v>54</v>
      </c>
      <c r="B36" s="38">
        <v>77.5</v>
      </c>
      <c r="C36" s="38">
        <v>9.9</v>
      </c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</row>
    <row r="37" spans="1:18" ht="18.75" x14ac:dyDescent="0.25">
      <c r="A37" s="37" t="s">
        <v>22</v>
      </c>
      <c r="B37" s="38">
        <v>72.2</v>
      </c>
      <c r="C37" s="38">
        <v>44.4</v>
      </c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</row>
    <row r="38" spans="1:18" ht="18.75" x14ac:dyDescent="0.25">
      <c r="A38" s="37" t="s">
        <v>15</v>
      </c>
      <c r="B38" s="38">
        <v>61.5</v>
      </c>
      <c r="C38" s="38">
        <v>0</v>
      </c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1:18" ht="18.75" x14ac:dyDescent="0.25">
      <c r="A39" s="37" t="s">
        <v>67</v>
      </c>
      <c r="B39" s="38">
        <v>61.5</v>
      </c>
      <c r="C39" s="38">
        <v>7.7</v>
      </c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1:18" ht="18.75" x14ac:dyDescent="0.25">
      <c r="A40" s="37" t="s">
        <v>68</v>
      </c>
      <c r="B40" s="38">
        <v>60.7</v>
      </c>
      <c r="C40" s="38">
        <v>14.3</v>
      </c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</row>
    <row r="41" spans="1:18" ht="18.75" x14ac:dyDescent="0.25">
      <c r="A41" s="37" t="s">
        <v>36</v>
      </c>
      <c r="B41" s="38">
        <v>37.5</v>
      </c>
      <c r="C41" s="38">
        <v>12.5</v>
      </c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1:18" ht="18.75" x14ac:dyDescent="0.25">
      <c r="A42" s="40" t="s">
        <v>55</v>
      </c>
      <c r="B42" s="49">
        <v>78.8</v>
      </c>
      <c r="C42" s="49">
        <v>13.6</v>
      </c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3" spans="1:18" ht="18.75" x14ac:dyDescent="0.25"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6" spans="1:18" ht="18.75" x14ac:dyDescent="0.25">
      <c r="A46" s="156" t="s">
        <v>135</v>
      </c>
      <c r="B46" s="156"/>
      <c r="C46" s="156"/>
      <c r="E46" s="158" t="s">
        <v>136</v>
      </c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</row>
    <row r="47" spans="1:18" ht="18.75" x14ac:dyDescent="0.25">
      <c r="A47" s="44" t="s">
        <v>50</v>
      </c>
      <c r="B47" s="102" t="s">
        <v>51</v>
      </c>
      <c r="C47" s="44" t="s">
        <v>52</v>
      </c>
      <c r="E47" s="59"/>
      <c r="F47" s="59"/>
      <c r="G47" s="59"/>
      <c r="H47" s="59"/>
      <c r="I47" s="159" t="s">
        <v>65</v>
      </c>
      <c r="J47" s="159"/>
      <c r="K47" s="159"/>
      <c r="L47" s="159"/>
      <c r="M47" s="159"/>
      <c r="N47" s="159"/>
      <c r="O47" s="159"/>
      <c r="P47" s="59"/>
      <c r="Q47" s="59"/>
      <c r="R47" s="59"/>
    </row>
    <row r="48" spans="1:18" ht="18.75" x14ac:dyDescent="0.25">
      <c r="A48" s="37" t="s">
        <v>14</v>
      </c>
      <c r="B48" s="38">
        <v>100</v>
      </c>
      <c r="C48" s="38">
        <v>0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</row>
    <row r="49" spans="1:18" ht="24" x14ac:dyDescent="0.25">
      <c r="A49" s="37" t="s">
        <v>16</v>
      </c>
      <c r="B49" s="38">
        <v>100</v>
      </c>
      <c r="C49" s="38">
        <v>0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1:18" ht="18.75" x14ac:dyDescent="0.25">
      <c r="A50" s="37" t="s">
        <v>69</v>
      </c>
      <c r="B50" s="38">
        <v>100</v>
      </c>
      <c r="C50" s="38">
        <v>45.5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1:18" ht="18.75" x14ac:dyDescent="0.25">
      <c r="A51" s="37" t="s">
        <v>78</v>
      </c>
      <c r="B51" s="38">
        <v>100</v>
      </c>
      <c r="C51" s="38">
        <v>0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</row>
    <row r="52" spans="1:18" ht="18.75" x14ac:dyDescent="0.25">
      <c r="A52" s="37" t="s">
        <v>19</v>
      </c>
      <c r="B52" s="38">
        <v>96.8</v>
      </c>
      <c r="C52" s="38">
        <v>16.100000000000001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1:18" ht="18.75" x14ac:dyDescent="0.25">
      <c r="A53" s="37" t="s">
        <v>13</v>
      </c>
      <c r="B53" s="38">
        <v>94.6</v>
      </c>
      <c r="C53" s="38">
        <v>5.4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</row>
    <row r="54" spans="1:18" ht="24" x14ac:dyDescent="0.25">
      <c r="A54" s="37" t="s">
        <v>70</v>
      </c>
      <c r="B54" s="38">
        <v>91.6</v>
      </c>
      <c r="C54" s="38">
        <v>20.5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</row>
    <row r="55" spans="1:18" ht="24" x14ac:dyDescent="0.25">
      <c r="A55" s="37" t="s">
        <v>148</v>
      </c>
      <c r="B55" s="38">
        <v>90</v>
      </c>
      <c r="C55" s="38">
        <v>0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</row>
    <row r="56" spans="1:18" ht="18.75" x14ac:dyDescent="0.25">
      <c r="A56" s="37" t="s">
        <v>54</v>
      </c>
      <c r="B56" s="38">
        <v>82.9</v>
      </c>
      <c r="C56" s="38">
        <v>3.9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</row>
    <row r="57" spans="1:18" ht="18.75" x14ac:dyDescent="0.25">
      <c r="A57" s="37" t="s">
        <v>22</v>
      </c>
      <c r="B57" s="38">
        <v>80</v>
      </c>
      <c r="C57" s="38">
        <v>16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1:18" ht="24" x14ac:dyDescent="0.25">
      <c r="A58" s="37" t="s">
        <v>44</v>
      </c>
      <c r="B58" s="38">
        <v>77.5</v>
      </c>
      <c r="C58" s="38">
        <v>2.5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</row>
    <row r="59" spans="1:18" ht="18.75" x14ac:dyDescent="0.25">
      <c r="A59" s="39" t="s">
        <v>35</v>
      </c>
      <c r="B59" s="38">
        <v>75</v>
      </c>
      <c r="C59" s="38">
        <v>14.3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1:18" ht="18.75" x14ac:dyDescent="0.25">
      <c r="A60" s="37" t="s">
        <v>67</v>
      </c>
      <c r="B60" s="38">
        <v>59.1</v>
      </c>
      <c r="C60" s="38">
        <v>9.1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</row>
    <row r="61" spans="1:18" ht="18.75" x14ac:dyDescent="0.25">
      <c r="A61" s="37" t="s">
        <v>68</v>
      </c>
      <c r="B61" s="38">
        <v>38.5</v>
      </c>
      <c r="C61" s="38">
        <v>0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</row>
    <row r="62" spans="1:18" ht="18.75" x14ac:dyDescent="0.25">
      <c r="A62" s="37" t="s">
        <v>15</v>
      </c>
      <c r="B62" s="38">
        <v>33.299999999999997</v>
      </c>
      <c r="C62" s="38">
        <v>0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</row>
    <row r="63" spans="1:18" ht="18.75" x14ac:dyDescent="0.25">
      <c r="A63" s="37" t="s">
        <v>36</v>
      </c>
      <c r="B63" s="38">
        <v>22</v>
      </c>
      <c r="C63" s="38">
        <v>2.4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</row>
    <row r="64" spans="1:18" ht="18.75" x14ac:dyDescent="0.25">
      <c r="A64" s="40" t="s">
        <v>55</v>
      </c>
      <c r="B64" s="49">
        <v>76</v>
      </c>
      <c r="C64" s="49">
        <v>8.8000000000000007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</row>
    <row r="68" spans="1:18" ht="18.75" x14ac:dyDescent="0.25">
      <c r="A68" s="156" t="s">
        <v>137</v>
      </c>
      <c r="B68" s="156"/>
      <c r="C68" s="156"/>
      <c r="E68" s="158" t="s">
        <v>138</v>
      </c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</row>
    <row r="69" spans="1:18" ht="18.75" x14ac:dyDescent="0.25">
      <c r="A69" s="44" t="s">
        <v>50</v>
      </c>
      <c r="B69" s="102" t="s">
        <v>51</v>
      </c>
      <c r="C69" s="44" t="s">
        <v>52</v>
      </c>
      <c r="E69" s="59"/>
      <c r="F69" s="59"/>
      <c r="G69" s="59"/>
      <c r="H69" s="59"/>
      <c r="I69" s="159" t="s">
        <v>65</v>
      </c>
      <c r="J69" s="159"/>
      <c r="K69" s="159"/>
      <c r="L69" s="159"/>
      <c r="M69" s="159"/>
      <c r="N69" s="159"/>
      <c r="O69" s="159"/>
      <c r="P69" s="59"/>
      <c r="Q69" s="59"/>
      <c r="R69" s="59"/>
    </row>
    <row r="70" spans="1:18" x14ac:dyDescent="0.25">
      <c r="A70" s="37" t="s">
        <v>14</v>
      </c>
      <c r="B70" s="38">
        <v>100</v>
      </c>
      <c r="C70" s="38">
        <v>0</v>
      </c>
    </row>
    <row r="71" spans="1:18" x14ac:dyDescent="0.25">
      <c r="A71" s="37" t="s">
        <v>19</v>
      </c>
      <c r="B71" s="38">
        <v>100</v>
      </c>
      <c r="C71" s="38">
        <v>13.6</v>
      </c>
    </row>
    <row r="72" spans="1:18" x14ac:dyDescent="0.25">
      <c r="A72" s="37" t="s">
        <v>69</v>
      </c>
      <c r="B72" s="38">
        <v>100</v>
      </c>
      <c r="C72" s="38">
        <v>44.4</v>
      </c>
    </row>
    <row r="73" spans="1:18" x14ac:dyDescent="0.25">
      <c r="A73" s="37" t="s">
        <v>78</v>
      </c>
      <c r="B73" s="38">
        <v>100</v>
      </c>
      <c r="C73" s="38">
        <v>16.7</v>
      </c>
    </row>
    <row r="74" spans="1:18" ht="24" x14ac:dyDescent="0.25">
      <c r="A74" s="37" t="s">
        <v>70</v>
      </c>
      <c r="B74" s="38">
        <v>96.9</v>
      </c>
      <c r="C74" s="38">
        <v>10.199999999999999</v>
      </c>
    </row>
    <row r="75" spans="1:18" x14ac:dyDescent="0.25">
      <c r="A75" s="37" t="s">
        <v>13</v>
      </c>
      <c r="B75" s="38">
        <v>96.2</v>
      </c>
      <c r="C75" s="38">
        <v>0</v>
      </c>
    </row>
    <row r="76" spans="1:18" ht="24" x14ac:dyDescent="0.25">
      <c r="A76" s="37" t="s">
        <v>148</v>
      </c>
      <c r="B76" s="38">
        <v>91.7</v>
      </c>
      <c r="C76" s="38">
        <v>0</v>
      </c>
    </row>
    <row r="77" spans="1:18" ht="24" x14ac:dyDescent="0.25">
      <c r="A77" s="37" t="s">
        <v>44</v>
      </c>
      <c r="B77" s="38">
        <v>87.5</v>
      </c>
      <c r="C77" s="38">
        <v>15</v>
      </c>
    </row>
    <row r="78" spans="1:18" ht="24" x14ac:dyDescent="0.25">
      <c r="A78" s="37" t="s">
        <v>16</v>
      </c>
      <c r="B78" s="38">
        <v>82.4</v>
      </c>
      <c r="C78" s="38">
        <v>0</v>
      </c>
    </row>
    <row r="79" spans="1:18" x14ac:dyDescent="0.25">
      <c r="A79" s="39" t="s">
        <v>35</v>
      </c>
      <c r="B79" s="38">
        <v>80.8</v>
      </c>
      <c r="C79" s="38">
        <v>7.7</v>
      </c>
    </row>
    <row r="80" spans="1:18" x14ac:dyDescent="0.25">
      <c r="A80" s="37" t="s">
        <v>67</v>
      </c>
      <c r="B80" s="38">
        <v>80</v>
      </c>
      <c r="C80" s="38">
        <v>3.3</v>
      </c>
    </row>
    <row r="81" spans="1:18" x14ac:dyDescent="0.25">
      <c r="A81" s="37" t="s">
        <v>15</v>
      </c>
      <c r="B81" s="38">
        <v>69</v>
      </c>
      <c r="C81" s="38">
        <v>3.4</v>
      </c>
    </row>
    <row r="82" spans="1:18" x14ac:dyDescent="0.25">
      <c r="A82" s="37" t="s">
        <v>22</v>
      </c>
      <c r="B82" s="38">
        <v>68.8</v>
      </c>
      <c r="C82" s="38">
        <v>9.4</v>
      </c>
    </row>
    <row r="83" spans="1:18" x14ac:dyDescent="0.25">
      <c r="A83" s="37" t="s">
        <v>36</v>
      </c>
      <c r="B83" s="38">
        <v>59.3</v>
      </c>
      <c r="C83" s="38">
        <v>7.4</v>
      </c>
    </row>
    <row r="84" spans="1:18" x14ac:dyDescent="0.25">
      <c r="A84" s="37" t="s">
        <v>54</v>
      </c>
      <c r="B84" s="38">
        <v>59</v>
      </c>
      <c r="C84" s="38">
        <v>3.3</v>
      </c>
    </row>
    <row r="85" spans="1:18" x14ac:dyDescent="0.25">
      <c r="A85" s="37" t="s">
        <v>68</v>
      </c>
      <c r="B85" s="38">
        <v>44.7</v>
      </c>
      <c r="C85" s="38">
        <v>0</v>
      </c>
    </row>
    <row r="86" spans="1:18" x14ac:dyDescent="0.25">
      <c r="A86" s="40" t="s">
        <v>55</v>
      </c>
      <c r="B86" s="49">
        <v>82.1</v>
      </c>
      <c r="C86" s="49">
        <v>6.7</v>
      </c>
    </row>
    <row r="93" spans="1:18" ht="18.75" x14ac:dyDescent="0.25">
      <c r="A93" s="156" t="s">
        <v>139</v>
      </c>
      <c r="B93" s="156"/>
      <c r="C93" s="156"/>
      <c r="E93" s="158" t="s">
        <v>140</v>
      </c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</row>
    <row r="94" spans="1:18" ht="18.75" x14ac:dyDescent="0.25">
      <c r="A94" s="44" t="s">
        <v>50</v>
      </c>
      <c r="B94" s="102" t="s">
        <v>51</v>
      </c>
      <c r="C94" s="44" t="s">
        <v>52</v>
      </c>
      <c r="E94" s="62"/>
      <c r="F94" s="62"/>
      <c r="G94" s="62"/>
      <c r="H94" s="62"/>
      <c r="I94" s="159" t="s">
        <v>65</v>
      </c>
      <c r="J94" s="159"/>
      <c r="K94" s="159"/>
      <c r="L94" s="159"/>
      <c r="M94" s="159"/>
      <c r="N94" s="159"/>
      <c r="O94" s="159"/>
      <c r="P94" s="62"/>
      <c r="Q94" s="62"/>
      <c r="R94" s="62"/>
    </row>
    <row r="95" spans="1:18" x14ac:dyDescent="0.25">
      <c r="A95" s="37" t="s">
        <v>13</v>
      </c>
      <c r="B95" s="38">
        <v>100</v>
      </c>
      <c r="C95" s="38">
        <v>3.6</v>
      </c>
    </row>
    <row r="96" spans="1:18" x14ac:dyDescent="0.25">
      <c r="A96" s="37" t="s">
        <v>14</v>
      </c>
      <c r="B96" s="38">
        <v>100</v>
      </c>
      <c r="C96" s="38">
        <v>0</v>
      </c>
    </row>
    <row r="97" spans="1:3" x14ac:dyDescent="0.25">
      <c r="A97" s="37" t="s">
        <v>19</v>
      </c>
      <c r="B97" s="38">
        <v>100</v>
      </c>
      <c r="C97" s="38">
        <v>13.8</v>
      </c>
    </row>
    <row r="98" spans="1:3" x14ac:dyDescent="0.25">
      <c r="A98" s="37" t="s">
        <v>69</v>
      </c>
      <c r="B98" s="38">
        <v>100</v>
      </c>
      <c r="C98" s="38">
        <v>50</v>
      </c>
    </row>
    <row r="99" spans="1:3" x14ac:dyDescent="0.25">
      <c r="A99" s="37" t="s">
        <v>78</v>
      </c>
      <c r="B99" s="38">
        <v>100</v>
      </c>
      <c r="C99" s="38">
        <v>50</v>
      </c>
    </row>
    <row r="100" spans="1:3" ht="24" x14ac:dyDescent="0.25">
      <c r="A100" s="37" t="s">
        <v>44</v>
      </c>
      <c r="B100" s="38">
        <v>96.9</v>
      </c>
      <c r="C100" s="38">
        <v>6.3</v>
      </c>
    </row>
    <row r="101" spans="1:3" x14ac:dyDescent="0.25">
      <c r="A101" s="39" t="s">
        <v>35</v>
      </c>
      <c r="B101" s="38">
        <v>95</v>
      </c>
      <c r="C101" s="38">
        <v>30</v>
      </c>
    </row>
    <row r="102" spans="1:3" ht="24" x14ac:dyDescent="0.25">
      <c r="A102" s="37" t="s">
        <v>70</v>
      </c>
      <c r="B102" s="38">
        <v>94.9</v>
      </c>
      <c r="C102" s="38">
        <v>16.5</v>
      </c>
    </row>
    <row r="103" spans="1:3" x14ac:dyDescent="0.25">
      <c r="A103" s="37" t="s">
        <v>67</v>
      </c>
      <c r="B103" s="38">
        <v>87.5</v>
      </c>
      <c r="C103" s="38">
        <v>12.5</v>
      </c>
    </row>
    <row r="104" spans="1:3" ht="18" customHeight="1" x14ac:dyDescent="0.25">
      <c r="A104" s="37" t="s">
        <v>16</v>
      </c>
      <c r="B104" s="38">
        <v>86.4</v>
      </c>
      <c r="C104" s="38">
        <v>0</v>
      </c>
    </row>
    <row r="105" spans="1:3" ht="24" x14ac:dyDescent="0.25">
      <c r="A105" s="37" t="s">
        <v>148</v>
      </c>
      <c r="B105" s="38">
        <v>83.3</v>
      </c>
      <c r="C105" s="38">
        <v>0</v>
      </c>
    </row>
    <row r="106" spans="1:3" x14ac:dyDescent="0.25">
      <c r="A106" s="37" t="s">
        <v>15</v>
      </c>
      <c r="B106" s="38">
        <v>81</v>
      </c>
      <c r="C106" s="38">
        <v>9.5</v>
      </c>
    </row>
    <row r="107" spans="1:3" x14ac:dyDescent="0.25">
      <c r="A107" s="37" t="s">
        <v>54</v>
      </c>
      <c r="B107" s="38">
        <v>71.900000000000006</v>
      </c>
      <c r="C107" s="38">
        <v>10.5</v>
      </c>
    </row>
    <row r="108" spans="1:3" x14ac:dyDescent="0.25">
      <c r="A108" s="37" t="s">
        <v>22</v>
      </c>
      <c r="B108" s="38">
        <v>62.2</v>
      </c>
      <c r="C108" s="38">
        <v>2.7</v>
      </c>
    </row>
    <row r="109" spans="1:3" x14ac:dyDescent="0.25">
      <c r="A109" s="37" t="s">
        <v>36</v>
      </c>
      <c r="B109" s="38">
        <v>44.7</v>
      </c>
      <c r="C109" s="38">
        <v>14.9</v>
      </c>
    </row>
    <row r="110" spans="1:3" x14ac:dyDescent="0.25">
      <c r="A110" s="37" t="s">
        <v>68</v>
      </c>
      <c r="B110" s="38">
        <v>24</v>
      </c>
      <c r="C110" s="38">
        <v>4</v>
      </c>
    </row>
    <row r="111" spans="1:3" x14ac:dyDescent="0.25">
      <c r="A111" s="40" t="s">
        <v>55</v>
      </c>
      <c r="B111" s="49">
        <v>80.099999999999994</v>
      </c>
      <c r="C111" s="49">
        <v>10.6</v>
      </c>
    </row>
    <row r="118" spans="1:18" ht="18.75" x14ac:dyDescent="0.25">
      <c r="A118" s="156" t="s">
        <v>141</v>
      </c>
      <c r="B118" s="156"/>
      <c r="C118" s="156"/>
      <c r="E118" s="158" t="s">
        <v>142</v>
      </c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</row>
    <row r="119" spans="1:18" ht="18.75" x14ac:dyDescent="0.25">
      <c r="A119" s="44" t="s">
        <v>50</v>
      </c>
      <c r="B119" s="102" t="s">
        <v>51</v>
      </c>
      <c r="C119" s="44" t="s">
        <v>52</v>
      </c>
      <c r="E119" s="62"/>
      <c r="F119" s="62"/>
      <c r="G119" s="62"/>
      <c r="H119" s="62"/>
      <c r="I119" s="159" t="s">
        <v>65</v>
      </c>
      <c r="J119" s="159"/>
      <c r="K119" s="159"/>
      <c r="L119" s="159"/>
      <c r="M119" s="159"/>
      <c r="N119" s="159"/>
      <c r="O119" s="159"/>
      <c r="P119" s="62"/>
      <c r="Q119" s="62"/>
      <c r="R119" s="62"/>
    </row>
    <row r="120" spans="1:18" x14ac:dyDescent="0.25">
      <c r="A120" s="37" t="s">
        <v>13</v>
      </c>
      <c r="B120" s="38">
        <v>100</v>
      </c>
      <c r="C120" s="38">
        <v>9.8000000000000007</v>
      </c>
    </row>
    <row r="121" spans="1:18" x14ac:dyDescent="0.25">
      <c r="A121" s="37" t="s">
        <v>14</v>
      </c>
      <c r="B121" s="38">
        <v>100</v>
      </c>
      <c r="C121" s="38">
        <v>9.6999999999999993</v>
      </c>
    </row>
    <row r="122" spans="1:18" x14ac:dyDescent="0.25">
      <c r="A122" s="37" t="s">
        <v>36</v>
      </c>
      <c r="B122" s="38">
        <v>100</v>
      </c>
      <c r="C122" s="38">
        <v>63.9</v>
      </c>
    </row>
    <row r="123" spans="1:18" x14ac:dyDescent="0.25">
      <c r="A123" s="37" t="s">
        <v>15</v>
      </c>
      <c r="B123" s="38">
        <v>100</v>
      </c>
      <c r="C123" s="38">
        <v>0</v>
      </c>
    </row>
    <row r="124" spans="1:18" x14ac:dyDescent="0.25">
      <c r="A124" s="39" t="s">
        <v>35</v>
      </c>
      <c r="B124" s="38">
        <v>100</v>
      </c>
      <c r="C124" s="38">
        <v>29.6</v>
      </c>
    </row>
    <row r="125" spans="1:18" ht="24" x14ac:dyDescent="0.25">
      <c r="A125" s="37" t="s">
        <v>16</v>
      </c>
      <c r="B125" s="38">
        <v>100</v>
      </c>
      <c r="C125" s="38">
        <v>0</v>
      </c>
    </row>
    <row r="126" spans="1:18" ht="24" x14ac:dyDescent="0.25">
      <c r="A126" s="37" t="s">
        <v>44</v>
      </c>
      <c r="B126" s="38">
        <v>100</v>
      </c>
      <c r="C126" s="38">
        <v>14.6</v>
      </c>
    </row>
    <row r="127" spans="1:18" x14ac:dyDescent="0.25">
      <c r="A127" s="37" t="s">
        <v>19</v>
      </c>
      <c r="B127" s="38">
        <v>100</v>
      </c>
      <c r="C127" s="38">
        <v>10.5</v>
      </c>
    </row>
    <row r="128" spans="1:18" x14ac:dyDescent="0.25">
      <c r="A128" s="37" t="s">
        <v>22</v>
      </c>
      <c r="B128" s="38">
        <v>100</v>
      </c>
      <c r="C128" s="38">
        <v>20.8</v>
      </c>
    </row>
    <row r="129" spans="1:3" x14ac:dyDescent="0.25">
      <c r="A129" s="37" t="s">
        <v>54</v>
      </c>
      <c r="B129" s="38">
        <v>100</v>
      </c>
      <c r="C129" s="38">
        <v>22.2</v>
      </c>
    </row>
    <row r="130" spans="1:3" ht="24" x14ac:dyDescent="0.25">
      <c r="A130" s="37" t="s">
        <v>70</v>
      </c>
      <c r="B130" s="38">
        <v>98.2</v>
      </c>
      <c r="C130" s="38">
        <v>14.3</v>
      </c>
    </row>
    <row r="131" spans="1:3" x14ac:dyDescent="0.25">
      <c r="A131" s="37" t="s">
        <v>67</v>
      </c>
      <c r="B131" s="38">
        <v>95.5</v>
      </c>
      <c r="C131" s="38">
        <v>9.1</v>
      </c>
    </row>
    <row r="132" spans="1:3" ht="15.75" customHeight="1" x14ac:dyDescent="0.25">
      <c r="A132" s="37" t="s">
        <v>68</v>
      </c>
      <c r="B132" s="38">
        <v>91.4</v>
      </c>
      <c r="C132" s="38">
        <v>17.100000000000001</v>
      </c>
    </row>
    <row r="133" spans="1:3" ht="15.75" customHeight="1" x14ac:dyDescent="0.25">
      <c r="A133" s="37" t="s">
        <v>69</v>
      </c>
      <c r="B133" s="38">
        <v>83.3</v>
      </c>
      <c r="C133" s="38">
        <v>50</v>
      </c>
    </row>
    <row r="134" spans="1:3" x14ac:dyDescent="0.25">
      <c r="A134" s="40" t="s">
        <v>55</v>
      </c>
      <c r="B134" s="49">
        <v>98.6</v>
      </c>
      <c r="C134" s="49">
        <v>21.2</v>
      </c>
    </row>
    <row r="146" spans="1:18" ht="18.75" x14ac:dyDescent="0.25">
      <c r="A146" s="156" t="s">
        <v>143</v>
      </c>
      <c r="B146" s="156"/>
      <c r="C146" s="156"/>
      <c r="E146" s="158" t="s">
        <v>144</v>
      </c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</row>
    <row r="147" spans="1:18" ht="18.75" x14ac:dyDescent="0.25">
      <c r="A147" s="44" t="s">
        <v>50</v>
      </c>
      <c r="B147" s="102" t="s">
        <v>51</v>
      </c>
      <c r="C147" s="44" t="s">
        <v>52</v>
      </c>
      <c r="E147" s="62"/>
      <c r="F147" s="62"/>
      <c r="G147" s="62"/>
      <c r="H147" s="62"/>
      <c r="I147" s="159" t="s">
        <v>65</v>
      </c>
      <c r="J147" s="159"/>
      <c r="K147" s="159"/>
      <c r="L147" s="159"/>
      <c r="M147" s="159"/>
      <c r="N147" s="159"/>
      <c r="O147" s="159"/>
      <c r="P147" s="62"/>
      <c r="Q147" s="62"/>
      <c r="R147" s="62"/>
    </row>
    <row r="148" spans="1:18" x14ac:dyDescent="0.25">
      <c r="A148" s="37" t="s">
        <v>14</v>
      </c>
      <c r="B148" s="38">
        <v>100</v>
      </c>
      <c r="C148" s="38">
        <v>29.8</v>
      </c>
    </row>
    <row r="149" spans="1:18" x14ac:dyDescent="0.25">
      <c r="A149" s="39" t="s">
        <v>35</v>
      </c>
      <c r="B149" s="38">
        <v>100</v>
      </c>
      <c r="C149" s="38">
        <v>72.3</v>
      </c>
    </row>
    <row r="150" spans="1:18" ht="24" x14ac:dyDescent="0.25">
      <c r="A150" s="37" t="s">
        <v>44</v>
      </c>
      <c r="B150" s="38">
        <v>100</v>
      </c>
      <c r="C150" s="38">
        <v>11.8</v>
      </c>
    </row>
    <row r="151" spans="1:18" ht="24" x14ac:dyDescent="0.25">
      <c r="A151" s="37" t="s">
        <v>148</v>
      </c>
      <c r="B151" s="38">
        <v>100</v>
      </c>
      <c r="C151" s="38">
        <v>40.9</v>
      </c>
    </row>
    <row r="152" spans="1:18" x14ac:dyDescent="0.25">
      <c r="A152" s="37" t="s">
        <v>69</v>
      </c>
      <c r="B152" s="38">
        <v>100</v>
      </c>
      <c r="C152" s="38">
        <v>60</v>
      </c>
    </row>
    <row r="153" spans="1:18" x14ac:dyDescent="0.25">
      <c r="A153" s="37" t="s">
        <v>78</v>
      </c>
      <c r="B153" s="38">
        <v>100</v>
      </c>
      <c r="C153" s="38">
        <v>62.5</v>
      </c>
    </row>
    <row r="154" spans="1:18" x14ac:dyDescent="0.25">
      <c r="A154" s="37" t="s">
        <v>19</v>
      </c>
      <c r="B154" s="38">
        <v>99</v>
      </c>
      <c r="C154" s="38">
        <v>58.8</v>
      </c>
    </row>
    <row r="155" spans="1:18" x14ac:dyDescent="0.25">
      <c r="A155" s="37" t="s">
        <v>22</v>
      </c>
      <c r="B155" s="38">
        <v>97.9</v>
      </c>
      <c r="C155" s="38">
        <v>33.299999999999997</v>
      </c>
    </row>
    <row r="156" spans="1:18" x14ac:dyDescent="0.25">
      <c r="A156" s="37" t="s">
        <v>13</v>
      </c>
      <c r="B156" s="38">
        <v>97.6</v>
      </c>
      <c r="C156" s="38">
        <v>29.3</v>
      </c>
    </row>
    <row r="157" spans="1:18" ht="24" x14ac:dyDescent="0.25">
      <c r="A157" s="37" t="s">
        <v>70</v>
      </c>
      <c r="B157" s="38">
        <v>95.6</v>
      </c>
      <c r="C157" s="38">
        <v>32.200000000000003</v>
      </c>
    </row>
    <row r="158" spans="1:18" x14ac:dyDescent="0.25">
      <c r="A158" s="37" t="s">
        <v>67</v>
      </c>
      <c r="B158" s="38">
        <v>93.8</v>
      </c>
      <c r="C158" s="38">
        <v>31.3</v>
      </c>
    </row>
    <row r="159" spans="1:18" x14ac:dyDescent="0.25">
      <c r="A159" s="37" t="s">
        <v>54</v>
      </c>
      <c r="B159" s="38">
        <v>86.6</v>
      </c>
      <c r="C159" s="38">
        <v>14.4</v>
      </c>
    </row>
    <row r="160" spans="1:18" ht="24" x14ac:dyDescent="0.25">
      <c r="A160" s="37" t="s">
        <v>16</v>
      </c>
      <c r="B160" s="38">
        <v>85.7</v>
      </c>
      <c r="C160" s="38">
        <v>0</v>
      </c>
    </row>
    <row r="161" spans="1:18" x14ac:dyDescent="0.25">
      <c r="A161" s="37" t="s">
        <v>15</v>
      </c>
      <c r="B161" s="38">
        <v>75</v>
      </c>
      <c r="C161" s="38">
        <v>7.1</v>
      </c>
    </row>
    <row r="162" spans="1:18" x14ac:dyDescent="0.25">
      <c r="A162" s="37" t="s">
        <v>36</v>
      </c>
      <c r="B162" s="38">
        <v>55.9</v>
      </c>
      <c r="C162" s="38">
        <v>35.299999999999997</v>
      </c>
    </row>
    <row r="163" spans="1:18" x14ac:dyDescent="0.25">
      <c r="A163" s="37" t="s">
        <v>68</v>
      </c>
      <c r="B163" s="38">
        <v>42.9</v>
      </c>
      <c r="C163" s="38">
        <v>42.9</v>
      </c>
    </row>
    <row r="164" spans="1:18" x14ac:dyDescent="0.25">
      <c r="A164" s="40" t="s">
        <v>55</v>
      </c>
      <c r="B164" s="49">
        <v>92.3</v>
      </c>
      <c r="C164" s="49">
        <v>35.5</v>
      </c>
    </row>
    <row r="173" spans="1:18" ht="27.75" customHeight="1" x14ac:dyDescent="0.25">
      <c r="A173" s="160" t="s">
        <v>145</v>
      </c>
      <c r="B173" s="160"/>
      <c r="C173" s="160"/>
      <c r="E173" s="161" t="s">
        <v>146</v>
      </c>
      <c r="F173" s="161"/>
      <c r="G173" s="161"/>
      <c r="H173" s="161"/>
      <c r="I173" s="161"/>
      <c r="J173" s="161"/>
      <c r="K173" s="161"/>
      <c r="L173" s="161"/>
      <c r="M173" s="161"/>
      <c r="N173" s="161"/>
      <c r="O173" s="161"/>
      <c r="P173" s="161"/>
      <c r="Q173" s="161"/>
      <c r="R173" s="161"/>
    </row>
    <row r="174" spans="1:18" ht="18.75" x14ac:dyDescent="0.25">
      <c r="A174" s="42" t="s">
        <v>57</v>
      </c>
      <c r="B174" s="104" t="s">
        <v>58</v>
      </c>
      <c r="C174" s="43" t="s">
        <v>52</v>
      </c>
      <c r="E174" s="62"/>
      <c r="F174" s="62"/>
      <c r="G174" s="62"/>
      <c r="H174" s="62"/>
      <c r="I174" s="159" t="s">
        <v>66</v>
      </c>
      <c r="J174" s="159"/>
      <c r="K174" s="159"/>
      <c r="L174" s="159"/>
      <c r="M174" s="159"/>
      <c r="N174" s="159"/>
      <c r="O174" s="159"/>
      <c r="P174" s="159"/>
      <c r="Q174" s="62"/>
      <c r="R174" s="62"/>
    </row>
    <row r="175" spans="1:18" x14ac:dyDescent="0.25">
      <c r="A175" s="1" t="s">
        <v>59</v>
      </c>
      <c r="B175" s="38">
        <v>78.8</v>
      </c>
      <c r="C175" s="38">
        <v>13.6</v>
      </c>
    </row>
    <row r="176" spans="1:18" x14ac:dyDescent="0.25">
      <c r="A176" s="1" t="s">
        <v>60</v>
      </c>
      <c r="B176" s="38">
        <v>76</v>
      </c>
      <c r="C176" s="38">
        <v>8.8000000000000007</v>
      </c>
    </row>
    <row r="177" spans="1:3" x14ac:dyDescent="0.25">
      <c r="A177" s="1" t="s">
        <v>61</v>
      </c>
      <c r="B177" s="38">
        <v>82.1</v>
      </c>
      <c r="C177" s="38">
        <v>6.7</v>
      </c>
    </row>
    <row r="178" spans="1:3" x14ac:dyDescent="0.25">
      <c r="A178" s="1" t="s">
        <v>62</v>
      </c>
      <c r="B178" s="38">
        <v>80.099999999999994</v>
      </c>
      <c r="C178" s="38">
        <v>10.6</v>
      </c>
    </row>
    <row r="179" spans="1:3" x14ac:dyDescent="0.25">
      <c r="A179" s="17" t="s">
        <v>63</v>
      </c>
      <c r="B179" s="38">
        <v>98.6</v>
      </c>
      <c r="C179" s="38">
        <v>21.2</v>
      </c>
    </row>
    <row r="180" spans="1:3" x14ac:dyDescent="0.25">
      <c r="A180" s="17" t="s">
        <v>48</v>
      </c>
      <c r="B180" s="38">
        <v>92.3</v>
      </c>
      <c r="C180" s="38">
        <v>35.5</v>
      </c>
    </row>
    <row r="181" spans="1:3" x14ac:dyDescent="0.25">
      <c r="A181" s="40" t="s">
        <v>55</v>
      </c>
      <c r="B181" s="49">
        <v>84.9</v>
      </c>
      <c r="C181" s="49">
        <v>16.899999999999999</v>
      </c>
    </row>
    <row r="196" spans="1:17" x14ac:dyDescent="0.25">
      <c r="A196" s="52" t="s">
        <v>75</v>
      </c>
      <c r="B196" s="105"/>
      <c r="D196"/>
      <c r="E196"/>
      <c r="G196" s="154" t="s">
        <v>147</v>
      </c>
      <c r="H196" s="154"/>
      <c r="I196" s="154"/>
      <c r="J196" s="154"/>
      <c r="K196" s="154"/>
      <c r="L196" s="154"/>
      <c r="M196" s="154"/>
      <c r="N196" s="154"/>
      <c r="O196" s="154"/>
      <c r="P196" s="154"/>
      <c r="Q196" s="154"/>
    </row>
    <row r="197" spans="1:17" ht="30" x14ac:dyDescent="0.25">
      <c r="A197" s="44"/>
      <c r="B197" s="106" t="s">
        <v>130</v>
      </c>
      <c r="C197" s="106" t="s">
        <v>107</v>
      </c>
      <c r="D197" s="108" t="s">
        <v>131</v>
      </c>
      <c r="E197" s="108" t="s">
        <v>108</v>
      </c>
    </row>
    <row r="198" spans="1:17" x14ac:dyDescent="0.25">
      <c r="A198" s="39"/>
      <c r="B198" s="38">
        <v>84.9</v>
      </c>
      <c r="C198" s="38">
        <v>84.6</v>
      </c>
      <c r="D198" s="109">
        <v>16.899999999999999</v>
      </c>
      <c r="E198" s="109">
        <v>21.9</v>
      </c>
    </row>
    <row r="199" spans="1:17" x14ac:dyDescent="0.25">
      <c r="C199"/>
      <c r="D199"/>
      <c r="F199"/>
      <c r="G199"/>
    </row>
  </sheetData>
  <sortState xmlns:xlrd2="http://schemas.microsoft.com/office/spreadsheetml/2017/richdata2" ref="A148:B163">
    <sortCondition descending="1" ref="B148:B163"/>
  </sortState>
  <mergeCells count="25">
    <mergeCell ref="G196:Q196"/>
    <mergeCell ref="I69:O69"/>
    <mergeCell ref="A1:C1"/>
    <mergeCell ref="E1:R1"/>
    <mergeCell ref="J2:N2"/>
    <mergeCell ref="A24:C24"/>
    <mergeCell ref="E24:R24"/>
    <mergeCell ref="I25:O25"/>
    <mergeCell ref="A46:C46"/>
    <mergeCell ref="E46:R46"/>
    <mergeCell ref="I47:O47"/>
    <mergeCell ref="A68:C68"/>
    <mergeCell ref="E68:R68"/>
    <mergeCell ref="I174:P174"/>
    <mergeCell ref="A93:C93"/>
    <mergeCell ref="E93:R93"/>
    <mergeCell ref="I94:O94"/>
    <mergeCell ref="A118:C118"/>
    <mergeCell ref="E118:R118"/>
    <mergeCell ref="I119:O119"/>
    <mergeCell ref="A173:C173"/>
    <mergeCell ref="E173:R173"/>
    <mergeCell ref="A146:C146"/>
    <mergeCell ref="E146:R146"/>
    <mergeCell ref="I147:O147"/>
  </mergeCells>
  <pageMargins left="0.18" right="0.21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3</vt:i4>
      </vt:variant>
    </vt:vector>
  </HeadingPairs>
  <TitlesOfParts>
    <vt:vector size="7" baseType="lpstr">
      <vt:lpstr>Денна - з перескл.</vt:lpstr>
      <vt:lpstr> Заочна - з перескл.</vt:lpstr>
      <vt:lpstr>Діаграми денна</vt:lpstr>
      <vt:lpstr>Діаграми заочна</vt:lpstr>
      <vt:lpstr>' Заочна - з перескл.'!Область_друку</vt:lpstr>
      <vt:lpstr>'Денна - з перескл.'!Область_друку</vt:lpstr>
      <vt:lpstr>'Діаграми заочна'!Область_друку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2021-03-17T10:26:08Z</dcterms:modified>
</cp:coreProperties>
</file>