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2" activeTab="3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Лист1" sheetId="7" r:id="rId6"/>
  </sheets>
  <definedNames>
    <definedName name="_xlnm._FilterDatabase" localSheetId="3" hidden="1">RUP!$O$5:$S$51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K_plan!$A$1:$BA$39</definedName>
    <definedName name="_xlnm.Print_Area" localSheetId="3">RUP!$A$1:$S$61</definedName>
  </definedNames>
  <calcPr calcId="124519"/>
</workbook>
</file>

<file path=xl/calcChain.xml><?xml version="1.0" encoding="utf-8"?>
<calcChain xmlns="http://schemas.openxmlformats.org/spreadsheetml/2006/main">
  <c r="J37" i="6"/>
  <c r="L36"/>
  <c r="H37"/>
  <c r="F36"/>
  <c r="E36"/>
  <c r="E38" s="1"/>
  <c r="D36"/>
  <c r="B36"/>
  <c r="J38"/>
  <c r="H38"/>
  <c r="N37"/>
  <c r="G24" i="1"/>
  <c r="G14"/>
  <c r="G33" s="1"/>
  <c r="G47" s="1"/>
  <c r="P9"/>
  <c r="Q9" s="1"/>
  <c r="I9"/>
  <c r="J9" s="1"/>
  <c r="K9" s="1"/>
  <c r="L9" s="1"/>
  <c r="M9" s="1"/>
  <c r="N9" s="1"/>
  <c r="P44"/>
  <c r="S38"/>
  <c r="R38"/>
  <c r="Q38"/>
  <c r="P38"/>
  <c r="P45" s="1"/>
  <c r="O38"/>
  <c r="M38"/>
  <c r="L38"/>
  <c r="K38"/>
  <c r="H38"/>
  <c r="F38" i="6" l="1"/>
  <c r="S44" i="1"/>
  <c r="S45" s="1"/>
  <c r="S48" s="1"/>
  <c r="R44"/>
  <c r="R45" s="1"/>
  <c r="R48" s="1"/>
  <c r="Q44"/>
  <c r="Q45" s="1"/>
  <c r="Q48" s="1"/>
  <c r="P48"/>
  <c r="Q24"/>
  <c r="P24"/>
  <c r="S14"/>
  <c r="R14"/>
  <c r="Q14"/>
  <c r="Q33" s="1"/>
  <c r="P14"/>
  <c r="P33" s="1"/>
  <c r="P46" s="1"/>
  <c r="P47" l="1"/>
  <c r="Q47"/>
  <c r="Q46"/>
  <c r="S26" l="1"/>
  <c r="R26"/>
  <c r="S23"/>
  <c r="S24" s="1"/>
  <c r="S33" s="1"/>
  <c r="R24"/>
  <c r="R33" s="1"/>
  <c r="Q8"/>
  <c r="R8" s="1"/>
  <c r="S8" s="1"/>
  <c r="F45"/>
  <c r="F48" s="1"/>
  <c r="E45"/>
  <c r="E48" s="1"/>
  <c r="D45"/>
  <c r="D48" s="1"/>
  <c r="C45"/>
  <c r="C48" s="1"/>
  <c r="O44"/>
  <c r="M44"/>
  <c r="L44"/>
  <c r="K44"/>
  <c r="H44"/>
  <c r="I43"/>
  <c r="I42"/>
  <c r="I41"/>
  <c r="J44"/>
  <c r="I40"/>
  <c r="G44" s="1"/>
  <c r="M45"/>
  <c r="M48" s="1"/>
  <c r="J37"/>
  <c r="I37"/>
  <c r="G37" s="1"/>
  <c r="G38" s="1"/>
  <c r="J38"/>
  <c r="I36"/>
  <c r="I38" s="1"/>
  <c r="F33"/>
  <c r="F47" s="1"/>
  <c r="E33"/>
  <c r="E47" s="1"/>
  <c r="D33"/>
  <c r="D47" s="1"/>
  <c r="C33"/>
  <c r="C47" s="1"/>
  <c r="O32"/>
  <c r="M32"/>
  <c r="L32"/>
  <c r="K32"/>
  <c r="J32"/>
  <c r="H32"/>
  <c r="I31"/>
  <c r="I30"/>
  <c r="O28"/>
  <c r="M28"/>
  <c r="L28"/>
  <c r="K28"/>
  <c r="J28"/>
  <c r="H28"/>
  <c r="O24"/>
  <c r="M24"/>
  <c r="L24"/>
  <c r="K24"/>
  <c r="H24"/>
  <c r="J24"/>
  <c r="I24"/>
  <c r="O14"/>
  <c r="M14"/>
  <c r="L14"/>
  <c r="K14"/>
  <c r="H14"/>
  <c r="I14"/>
  <c r="B9"/>
  <c r="C9" s="1"/>
  <c r="D9" s="1"/>
  <c r="S45" i="7"/>
  <c r="F45"/>
  <c r="F48" s="1"/>
  <c r="E45"/>
  <c r="E48" s="1"/>
  <c r="D45"/>
  <c r="D48" s="1"/>
  <c r="C45"/>
  <c r="C48" s="1"/>
  <c r="R44"/>
  <c r="Q44"/>
  <c r="N44"/>
  <c r="L44"/>
  <c r="K44"/>
  <c r="J44"/>
  <c r="G44"/>
  <c r="I43"/>
  <c r="P43" s="1"/>
  <c r="H43"/>
  <c r="S43" s="1"/>
  <c r="I42"/>
  <c r="P42" s="1"/>
  <c r="P44" s="1"/>
  <c r="H42"/>
  <c r="S42" s="1"/>
  <c r="I41"/>
  <c r="O41" s="1"/>
  <c r="H41"/>
  <c r="S41" s="1"/>
  <c r="I40"/>
  <c r="O40" s="1"/>
  <c r="O44" s="1"/>
  <c r="H40"/>
  <c r="H44" s="1"/>
  <c r="S39"/>
  <c r="R38"/>
  <c r="R45" s="1"/>
  <c r="R48" s="1"/>
  <c r="Q38"/>
  <c r="Q45" s="1"/>
  <c r="Q48" s="1"/>
  <c r="N38"/>
  <c r="N45" s="1"/>
  <c r="N48" s="1"/>
  <c r="L38"/>
  <c r="L45" s="1"/>
  <c r="L48" s="1"/>
  <c r="K38"/>
  <c r="K45" s="1"/>
  <c r="K48" s="1"/>
  <c r="J38"/>
  <c r="J45" s="1"/>
  <c r="J48" s="1"/>
  <c r="G38"/>
  <c r="G45" s="1"/>
  <c r="G48" s="1"/>
  <c r="I37"/>
  <c r="O37" s="1"/>
  <c r="O38" s="1"/>
  <c r="O45" s="1"/>
  <c r="O48" s="1"/>
  <c r="H37"/>
  <c r="S37" s="1"/>
  <c r="I36"/>
  <c r="P36" s="1"/>
  <c r="P38" s="1"/>
  <c r="P45" s="1"/>
  <c r="P48" s="1"/>
  <c r="H36"/>
  <c r="H38" s="1"/>
  <c r="S35"/>
  <c r="S34"/>
  <c r="F33"/>
  <c r="F47" s="1"/>
  <c r="E33"/>
  <c r="E47" s="1"/>
  <c r="D33"/>
  <c r="D47" s="1"/>
  <c r="C33"/>
  <c r="C47" s="1"/>
  <c r="R32"/>
  <c r="Q32"/>
  <c r="P32"/>
  <c r="O32"/>
  <c r="N32"/>
  <c r="L32"/>
  <c r="K32"/>
  <c r="J32"/>
  <c r="I32"/>
  <c r="G32"/>
  <c r="H31"/>
  <c r="S31" s="1"/>
  <c r="H30"/>
  <c r="H32" s="1"/>
  <c r="S32" s="1"/>
  <c r="S29"/>
  <c r="R28"/>
  <c r="Q28"/>
  <c r="P28"/>
  <c r="O28"/>
  <c r="N28"/>
  <c r="L28"/>
  <c r="K28"/>
  <c r="J28"/>
  <c r="I28"/>
  <c r="G28"/>
  <c r="H27"/>
  <c r="S27" s="1"/>
  <c r="H26"/>
  <c r="S25"/>
  <c r="R24"/>
  <c r="Q24"/>
  <c r="N24"/>
  <c r="L24"/>
  <c r="K24"/>
  <c r="J24"/>
  <c r="G24"/>
  <c r="I23"/>
  <c r="H23"/>
  <c r="S23" s="1"/>
  <c r="I22"/>
  <c r="O22" s="1"/>
  <c r="H22"/>
  <c r="S22" s="1"/>
  <c r="I21"/>
  <c r="O21" s="1"/>
  <c r="H21"/>
  <c r="S21" s="1"/>
  <c r="I20"/>
  <c r="O20" s="1"/>
  <c r="H20"/>
  <c r="S20" s="1"/>
  <c r="I19"/>
  <c r="P19" s="1"/>
  <c r="H19"/>
  <c r="S19" s="1"/>
  <c r="I18"/>
  <c r="P18" s="1"/>
  <c r="H18"/>
  <c r="S18" s="1"/>
  <c r="I17"/>
  <c r="P17" s="1"/>
  <c r="P24" s="1"/>
  <c r="H17"/>
  <c r="S17" s="1"/>
  <c r="I16"/>
  <c r="I24" s="1"/>
  <c r="H16"/>
  <c r="H24" s="1"/>
  <c r="S24" s="1"/>
  <c r="S15"/>
  <c r="R14"/>
  <c r="Q14"/>
  <c r="Q33" s="1"/>
  <c r="P14"/>
  <c r="N14"/>
  <c r="N33" s="1"/>
  <c r="L14"/>
  <c r="K14"/>
  <c r="K33" s="1"/>
  <c r="J14"/>
  <c r="G14"/>
  <c r="G33" s="1"/>
  <c r="I13"/>
  <c r="O13" s="1"/>
  <c r="H13"/>
  <c r="S13" s="1"/>
  <c r="I12"/>
  <c r="I14" s="1"/>
  <c r="H12"/>
  <c r="S12" s="1"/>
  <c r="I9"/>
  <c r="J9" s="1"/>
  <c r="K9" s="1"/>
  <c r="L9" s="1"/>
  <c r="M9" s="1"/>
  <c r="N9" s="1"/>
  <c r="O9" s="1"/>
  <c r="P9" s="1"/>
  <c r="Q9" s="1"/>
  <c r="R9" s="1"/>
  <c r="C9"/>
  <c r="D9" s="1"/>
  <c r="B9"/>
  <c r="P6"/>
  <c r="Q6" s="1"/>
  <c r="R6" s="1"/>
  <c r="I33" l="1"/>
  <c r="J33"/>
  <c r="J46" s="1"/>
  <c r="L33"/>
  <c r="P33"/>
  <c r="P46" s="1"/>
  <c r="P49" s="1"/>
  <c r="R33"/>
  <c r="H28"/>
  <c r="S28" s="1"/>
  <c r="G45" i="1"/>
  <c r="G48"/>
  <c r="G46"/>
  <c r="H33"/>
  <c r="L33"/>
  <c r="I28"/>
  <c r="I33" s="1"/>
  <c r="I47" s="1"/>
  <c r="L45"/>
  <c r="L48" s="1"/>
  <c r="O45"/>
  <c r="O48" s="1"/>
  <c r="I32"/>
  <c r="M33"/>
  <c r="M46" s="1"/>
  <c r="R47"/>
  <c r="R46"/>
  <c r="S47"/>
  <c r="S46"/>
  <c r="H45"/>
  <c r="H48" s="1"/>
  <c r="O33"/>
  <c r="N41"/>
  <c r="J45"/>
  <c r="J48" s="1"/>
  <c r="K45"/>
  <c r="K48" s="1"/>
  <c r="N40"/>
  <c r="N43"/>
  <c r="N42"/>
  <c r="K33"/>
  <c r="N36"/>
  <c r="N38" s="1"/>
  <c r="N37"/>
  <c r="H47"/>
  <c r="L47"/>
  <c r="N14"/>
  <c r="J14"/>
  <c r="J33" s="1"/>
  <c r="N28"/>
  <c r="N32"/>
  <c r="I44"/>
  <c r="D46"/>
  <c r="F46"/>
  <c r="C46"/>
  <c r="E46"/>
  <c r="I47" i="7"/>
  <c r="J47"/>
  <c r="L47"/>
  <c r="L46"/>
  <c r="P47"/>
  <c r="R47"/>
  <c r="R46"/>
  <c r="R49" s="1"/>
  <c r="G47"/>
  <c r="G46"/>
  <c r="K47"/>
  <c r="K46"/>
  <c r="N47"/>
  <c r="N46"/>
  <c r="Q47"/>
  <c r="Q46"/>
  <c r="Q49" s="1"/>
  <c r="H45"/>
  <c r="H48" s="1"/>
  <c r="S38"/>
  <c r="O12"/>
  <c r="O14" s="1"/>
  <c r="M13"/>
  <c r="H14"/>
  <c r="O16"/>
  <c r="O24" s="1"/>
  <c r="M17"/>
  <c r="M19"/>
  <c r="M21"/>
  <c r="M23"/>
  <c r="S26"/>
  <c r="M27"/>
  <c r="S30"/>
  <c r="M31"/>
  <c r="M36"/>
  <c r="S36"/>
  <c r="I38"/>
  <c r="M40"/>
  <c r="S40"/>
  <c r="M42"/>
  <c r="I44"/>
  <c r="D46"/>
  <c r="F46"/>
  <c r="M12"/>
  <c r="M14" s="1"/>
  <c r="M16"/>
  <c r="S16"/>
  <c r="M18"/>
  <c r="M20"/>
  <c r="M22"/>
  <c r="M26"/>
  <c r="M28" s="1"/>
  <c r="M30"/>
  <c r="M32" s="1"/>
  <c r="M37"/>
  <c r="M41"/>
  <c r="M43"/>
  <c r="C46"/>
  <c r="E46"/>
  <c r="H46" i="1" l="1"/>
  <c r="L46"/>
  <c r="J46"/>
  <c r="M47"/>
  <c r="I45"/>
  <c r="I46" s="1"/>
  <c r="O47"/>
  <c r="O46"/>
  <c r="K47"/>
  <c r="K46"/>
  <c r="N44"/>
  <c r="N24"/>
  <c r="N33" s="1"/>
  <c r="J47"/>
  <c r="S14" i="7"/>
  <c r="H33"/>
  <c r="M24"/>
  <c r="I45"/>
  <c r="M38"/>
  <c r="O33"/>
  <c r="M33"/>
  <c r="M44"/>
  <c r="N45" i="1" l="1"/>
  <c r="N48" s="1"/>
  <c r="N47"/>
  <c r="I48"/>
  <c r="M47" i="7"/>
  <c r="M45"/>
  <c r="M48" s="1"/>
  <c r="O47"/>
  <c r="O46"/>
  <c r="O49" s="1"/>
  <c r="I48"/>
  <c r="I46"/>
  <c r="S33"/>
  <c r="H47"/>
  <c r="H46"/>
  <c r="N46" i="1" l="1"/>
  <c r="M46" i="7"/>
  <c r="C25" i="6"/>
  <c r="D25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 s="1"/>
  <c r="Y15" s="1"/>
  <c r="Y16" s="1"/>
  <c r="Z15" s="1"/>
  <c r="Z16" s="1"/>
  <c r="T15"/>
  <c r="T16" s="1"/>
  <c r="U15" s="1"/>
  <c r="U16" s="1"/>
  <c r="V15" s="1"/>
  <c r="V16" s="1"/>
  <c r="G15"/>
  <c r="C15"/>
  <c r="D15"/>
  <c r="B16"/>
  <c r="AX16"/>
  <c r="AY15" s="1"/>
  <c r="AY16" s="1"/>
  <c r="AZ15" s="1"/>
  <c r="AZ16" s="1"/>
  <c r="AS16"/>
  <c r="AT15" s="1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Q15" s="1"/>
  <c r="P16"/>
  <c r="O16"/>
  <c r="K15"/>
  <c r="F16"/>
  <c r="BI18"/>
  <c r="BI19"/>
  <c r="BI20"/>
  <c r="BI21"/>
  <c r="BB23"/>
  <c r="BC23"/>
  <c r="BD23"/>
  <c r="BE23"/>
  <c r="BF23"/>
  <c r="BG23"/>
  <c r="BH23"/>
  <c r="AS22" i="3"/>
  <c r="AT22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 s="1"/>
  <c r="AY16" s="1"/>
  <c r="AT15"/>
  <c r="AT16" s="1"/>
  <c r="AU15" s="1"/>
  <c r="AU16" s="1"/>
  <c r="AV15" s="1"/>
  <c r="AV16" s="1"/>
  <c r="AW15" s="1"/>
  <c r="AP15"/>
  <c r="AP16"/>
  <c r="AQ15" s="1"/>
  <c r="AQ16" s="1"/>
  <c r="AR15" s="1"/>
  <c r="AK16"/>
  <c r="AL15" s="1"/>
  <c r="AL16" s="1"/>
  <c r="AM15" s="1"/>
  <c r="AM16"/>
  <c r="AN15" s="1"/>
  <c r="AG16"/>
  <c r="AH15" s="1"/>
  <c r="AH16"/>
  <c r="AI15" s="1"/>
  <c r="AI16" s="1"/>
  <c r="AB16"/>
  <c r="AC15"/>
  <c r="AC16" s="1"/>
  <c r="AD15" s="1"/>
  <c r="AD16" s="1"/>
  <c r="AE15" s="1"/>
  <c r="X16"/>
  <c r="Y15" s="1"/>
  <c r="Y16" s="1"/>
  <c r="Z15" s="1"/>
  <c r="Z16" s="1"/>
  <c r="T16"/>
  <c r="U15" s="1"/>
  <c r="U16"/>
  <c r="V15" s="1"/>
  <c r="V16" s="1"/>
  <c r="P15"/>
  <c r="Q15"/>
  <c r="O16"/>
  <c r="M15"/>
  <c r="L16"/>
  <c r="K16"/>
  <c r="H15"/>
  <c r="H16"/>
  <c r="I15"/>
  <c r="I16"/>
  <c r="G16"/>
  <c r="C15"/>
  <c r="C16" s="1"/>
  <c r="D15" s="1"/>
  <c r="D16" s="1"/>
  <c r="E15" s="1"/>
  <c r="E16" s="1"/>
  <c r="C22"/>
  <c r="D22" s="1"/>
  <c r="E22" s="1"/>
  <c r="F22" s="1"/>
  <c r="G22" s="1"/>
  <c r="H22" s="1"/>
  <c r="I22" s="1"/>
  <c r="J22" s="1"/>
  <c r="K22" s="1"/>
  <c r="L22" s="1"/>
  <c r="M22" s="1"/>
  <c r="N22" s="1"/>
  <c r="O22" s="1"/>
  <c r="Q22"/>
  <c r="R22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B23"/>
  <c r="BC23"/>
  <c r="BD23"/>
  <c r="BE23"/>
  <c r="BF23"/>
  <c r="BG23"/>
  <c r="BH23"/>
  <c r="BP7" i="5"/>
  <c r="BP15"/>
  <c r="AP7"/>
  <c r="AP40"/>
  <c r="AP71"/>
  <c r="AP31"/>
  <c r="AC7"/>
  <c r="AC51"/>
  <c r="CM8"/>
  <c r="CM21"/>
  <c r="CM32"/>
  <c r="CM56"/>
  <c r="CM65"/>
  <c r="CM74"/>
  <c r="CL8"/>
  <c r="CL21"/>
  <c r="CL32"/>
  <c r="CL56"/>
  <c r="CL65"/>
  <c r="CL74"/>
  <c r="CK8"/>
  <c r="CK21"/>
  <c r="CK32"/>
  <c r="CK56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C8"/>
  <c r="CC21"/>
  <c r="CC32"/>
  <c r="CC56"/>
  <c r="CC65"/>
  <c r="CC74"/>
  <c r="BC7"/>
  <c r="BC40"/>
  <c r="BC76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72"/>
  <c r="BB73"/>
  <c r="BB75"/>
  <c r="BB76"/>
  <c r="BB77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Z21"/>
  <c r="Z32"/>
  <c r="Z56"/>
  <c r="Z65"/>
  <c r="Z8"/>
  <c r="Z90"/>
  <c r="Y32"/>
  <c r="Y65"/>
  <c r="Y21"/>
  <c r="Y56"/>
  <c r="Y8"/>
  <c r="X21"/>
  <c r="X32"/>
  <c r="X65"/>
  <c r="X8"/>
  <c r="X56"/>
  <c r="W32"/>
  <c r="W56"/>
  <c r="W65"/>
  <c r="W8"/>
  <c r="W21"/>
  <c r="V21"/>
  <c r="V32"/>
  <c r="V56"/>
  <c r="V65"/>
  <c r="V8"/>
  <c r="V90" s="1"/>
  <c r="U21"/>
  <c r="U32"/>
  <c r="U56"/>
  <c r="U65"/>
  <c r="U8"/>
  <c r="T21"/>
  <c r="T32"/>
  <c r="T56"/>
  <c r="T65"/>
  <c r="T8"/>
  <c r="S21"/>
  <c r="S32"/>
  <c r="S56"/>
  <c r="S65"/>
  <c r="S8"/>
  <c r="S90" s="1"/>
  <c r="R21"/>
  <c r="R32"/>
  <c r="R8"/>
  <c r="R56"/>
  <c r="R65"/>
  <c r="Q21"/>
  <c r="Q56"/>
  <c r="Q32"/>
  <c r="Q8"/>
  <c r="Q65"/>
  <c r="P21"/>
  <c r="P32"/>
  <c r="P8"/>
  <c r="P56"/>
  <c r="P65"/>
  <c r="Z74"/>
  <c r="Y74"/>
  <c r="X74"/>
  <c r="W74"/>
  <c r="V74"/>
  <c r="U74"/>
  <c r="T74"/>
  <c r="S74"/>
  <c r="R74"/>
  <c r="Q74"/>
  <c r="P74"/>
  <c r="O74"/>
  <c r="N74"/>
  <c r="M74"/>
  <c r="L74"/>
  <c r="K74"/>
  <c r="J83"/>
  <c r="J75"/>
  <c r="J77"/>
  <c r="I77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I66" s="1"/>
  <c r="J67"/>
  <c r="J69"/>
  <c r="I69"/>
  <c r="J70"/>
  <c r="I70"/>
  <c r="H70" s="1"/>
  <c r="J71"/>
  <c r="J72"/>
  <c r="I72" s="1"/>
  <c r="H72" s="1"/>
  <c r="J68"/>
  <c r="O56"/>
  <c r="N56"/>
  <c r="M56"/>
  <c r="L56"/>
  <c r="K56"/>
  <c r="J57"/>
  <c r="I57" s="1"/>
  <c r="J58"/>
  <c r="J59"/>
  <c r="J60"/>
  <c r="I60" s="1"/>
  <c r="H60" s="1"/>
  <c r="J61"/>
  <c r="I61" s="1"/>
  <c r="J62"/>
  <c r="J63"/>
  <c r="I63" s="1"/>
  <c r="H63" s="1"/>
  <c r="J64"/>
  <c r="I64" s="1"/>
  <c r="O32"/>
  <c r="N32"/>
  <c r="M32"/>
  <c r="L32"/>
  <c r="K32"/>
  <c r="J33"/>
  <c r="I33" s="1"/>
  <c r="J35"/>
  <c r="J36"/>
  <c r="I36" s="1"/>
  <c r="J37"/>
  <c r="I37" s="1"/>
  <c r="J38"/>
  <c r="J39"/>
  <c r="I39" s="1"/>
  <c r="J40"/>
  <c r="I40"/>
  <c r="J42"/>
  <c r="J43"/>
  <c r="J44"/>
  <c r="J45"/>
  <c r="I45" s="1"/>
  <c r="J46"/>
  <c r="J47"/>
  <c r="J48"/>
  <c r="I48" s="1"/>
  <c r="H48"/>
  <c r="J49"/>
  <c r="J50"/>
  <c r="I50" s="1"/>
  <c r="J52"/>
  <c r="I52"/>
  <c r="H52" s="1"/>
  <c r="J53"/>
  <c r="I53" s="1"/>
  <c r="J54"/>
  <c r="I54" s="1"/>
  <c r="H54" s="1"/>
  <c r="J55"/>
  <c r="J34"/>
  <c r="I34" s="1"/>
  <c r="H34"/>
  <c r="J41"/>
  <c r="O21"/>
  <c r="N21"/>
  <c r="M21"/>
  <c r="L21"/>
  <c r="K21"/>
  <c r="J22"/>
  <c r="I22" s="1"/>
  <c r="J23"/>
  <c r="I23" s="1"/>
  <c r="J24"/>
  <c r="J25"/>
  <c r="I25" s="1"/>
  <c r="J27"/>
  <c r="I27"/>
  <c r="H27" s="1"/>
  <c r="J28"/>
  <c r="J29"/>
  <c r="J30"/>
  <c r="I30" s="1"/>
  <c r="H30"/>
  <c r="J31"/>
  <c r="I31"/>
  <c r="H31" s="1"/>
  <c r="J26"/>
  <c r="I26" s="1"/>
  <c r="O8"/>
  <c r="O88" s="1"/>
  <c r="N8"/>
  <c r="M8"/>
  <c r="M88" s="1"/>
  <c r="L8"/>
  <c r="L88" s="1"/>
  <c r="K8"/>
  <c r="K90" s="1"/>
  <c r="J10"/>
  <c r="J9"/>
  <c r="J11"/>
  <c r="I11"/>
  <c r="H11" s="1"/>
  <c r="J12"/>
  <c r="I12" s="1"/>
  <c r="J13"/>
  <c r="J14"/>
  <c r="J15"/>
  <c r="J16"/>
  <c r="I16" s="1"/>
  <c r="H16"/>
  <c r="J17"/>
  <c r="I17"/>
  <c r="H17" s="1"/>
  <c r="J18"/>
  <c r="J19"/>
  <c r="I19" s="1"/>
  <c r="H19" s="1"/>
  <c r="J20"/>
  <c r="I20" s="1"/>
  <c r="J7"/>
  <c r="K7" s="1"/>
  <c r="L7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7"/>
  <c r="AB66"/>
  <c r="AB65" s="1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/>
  <c r="S4" s="1"/>
  <c r="T4" s="1"/>
  <c r="U4" s="1"/>
  <c r="V4" s="1"/>
  <c r="W4" s="1"/>
  <c r="X4" s="1"/>
  <c r="Y4" s="1"/>
  <c r="Z4" s="1"/>
  <c r="CC7"/>
  <c r="CD7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8" s="1"/>
  <c r="AB75"/>
  <c r="AB74" s="1"/>
  <c r="AB57"/>
  <c r="AB33"/>
  <c r="AB32" s="1"/>
  <c r="AB22"/>
  <c r="H37"/>
  <c r="I35"/>
  <c r="I38"/>
  <c r="H39"/>
  <c r="I42"/>
  <c r="H42"/>
  <c r="I44"/>
  <c r="H45"/>
  <c r="I49"/>
  <c r="I51"/>
  <c r="I55"/>
  <c r="H55" s="1"/>
  <c r="I28"/>
  <c r="H66"/>
  <c r="H69"/>
  <c r="I10"/>
  <c r="I15"/>
  <c r="H15"/>
  <c r="H41"/>
  <c r="N84"/>
  <c r="M84"/>
  <c r="L84"/>
  <c r="K84"/>
  <c r="I84"/>
  <c r="G32"/>
  <c r="G8"/>
  <c r="Z88"/>
  <c r="BC81"/>
  <c r="BC77"/>
  <c r="BC73"/>
  <c r="BC69"/>
  <c r="BC63"/>
  <c r="BC59"/>
  <c r="BC55"/>
  <c r="BC51"/>
  <c r="BC47"/>
  <c r="BC43"/>
  <c r="BC39"/>
  <c r="BC35"/>
  <c r="BC31"/>
  <c r="BC27"/>
  <c r="BC23"/>
  <c r="BC17"/>
  <c r="BC13"/>
  <c r="BC9"/>
  <c r="AQ7"/>
  <c r="AQ38" s="1"/>
  <c r="AP53"/>
  <c r="AP42"/>
  <c r="AP38"/>
  <c r="AP33"/>
  <c r="AP35"/>
  <c r="AP37"/>
  <c r="AP41"/>
  <c r="AP44"/>
  <c r="AP47"/>
  <c r="AP49"/>
  <c r="AP51"/>
  <c r="AP55"/>
  <c r="AP66"/>
  <c r="AP68"/>
  <c r="AP70"/>
  <c r="AP72"/>
  <c r="AP58"/>
  <c r="AP60"/>
  <c r="AP62"/>
  <c r="AP64"/>
  <c r="AP28"/>
  <c r="AP23"/>
  <c r="AP25"/>
  <c r="AP27"/>
  <c r="AP30"/>
  <c r="AP10"/>
  <c r="AP12"/>
  <c r="AP14"/>
  <c r="AP16"/>
  <c r="AP18"/>
  <c r="AP20"/>
  <c r="AP75"/>
  <c r="AP77"/>
  <c r="AP79"/>
  <c r="AP81"/>
  <c r="AP83"/>
  <c r="R15" i="3"/>
  <c r="R16" s="1"/>
  <c r="P16"/>
  <c r="AQ53" i="5"/>
  <c r="AQ37"/>
  <c r="AQ55"/>
  <c r="AQ58"/>
  <c r="AQ23"/>
  <c r="AQ14"/>
  <c r="AQ77"/>
  <c r="AQ34"/>
  <c r="AQ59"/>
  <c r="AQ11"/>
  <c r="AQ40"/>
  <c r="AQ9"/>
  <c r="AQ36"/>
  <c r="AQ82"/>
  <c r="I14"/>
  <c r="H14" s="1"/>
  <c r="M90"/>
  <c r="I67"/>
  <c r="I75"/>
  <c r="W90"/>
  <c r="X90"/>
  <c r="AO56"/>
  <c r="BB74"/>
  <c r="AQ13"/>
  <c r="AQ43"/>
  <c r="AQ12"/>
  <c r="H40"/>
  <c r="I29"/>
  <c r="H29" s="1"/>
  <c r="H64"/>
  <c r="AO21"/>
  <c r="I47"/>
  <c r="H47" s="1"/>
  <c r="AO65"/>
  <c r="BB65"/>
  <c r="BB8"/>
  <c r="H12"/>
  <c r="I73"/>
  <c r="H73"/>
  <c r="AO8"/>
  <c r="AC83"/>
  <c r="AC78"/>
  <c r="AC73"/>
  <c r="AC63"/>
  <c r="AC58"/>
  <c r="AC16"/>
  <c r="AC11"/>
  <c r="AC55"/>
  <c r="AC49"/>
  <c r="AC44"/>
  <c r="AC39"/>
  <c r="AC38"/>
  <c r="AC27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P11"/>
  <c r="BP16"/>
  <c r="BP27"/>
  <c r="BP33"/>
  <c r="BP38"/>
  <c r="BP44"/>
  <c r="BP49"/>
  <c r="BP54"/>
  <c r="BP61"/>
  <c r="BP66"/>
  <c r="BP71"/>
  <c r="BP78"/>
  <c r="BP83"/>
  <c r="AC30"/>
  <c r="AC25"/>
  <c r="AC29"/>
  <c r="AC33"/>
  <c r="AC37"/>
  <c r="AC42"/>
  <c r="AC46"/>
  <c r="AC50"/>
  <c r="AC54"/>
  <c r="AC10"/>
  <c r="AC13"/>
  <c r="AC17"/>
  <c r="AC57"/>
  <c r="AC61"/>
  <c r="AC68"/>
  <c r="AC72"/>
  <c r="AC76"/>
  <c r="AC80"/>
  <c r="AD7"/>
  <c r="AP45"/>
  <c r="AP36"/>
  <c r="AP48"/>
  <c r="AP69"/>
  <c r="AP59"/>
  <c r="AP24"/>
  <c r="AP9"/>
  <c r="AP17"/>
  <c r="AP80"/>
  <c r="H75"/>
  <c r="BQ42"/>
  <c r="BQ75"/>
  <c r="AD76"/>
  <c r="AD51"/>
  <c r="I18"/>
  <c r="H18" s="1"/>
  <c r="H28"/>
  <c r="H44"/>
  <c r="I58"/>
  <c r="H77"/>
  <c r="Y90"/>
  <c r="BB56"/>
  <c r="AC22"/>
  <c r="AC24"/>
  <c r="AC28"/>
  <c r="AC34"/>
  <c r="AC36"/>
  <c r="AC41"/>
  <c r="AC45"/>
  <c r="AC48"/>
  <c r="AC52"/>
  <c r="AC9"/>
  <c r="AC14"/>
  <c r="AC18"/>
  <c r="AC20"/>
  <c r="AC60"/>
  <c r="AC64"/>
  <c r="AC67"/>
  <c r="AC70"/>
  <c r="AC75"/>
  <c r="AC79"/>
  <c r="AC82"/>
  <c r="I43"/>
  <c r="H43" s="1"/>
  <c r="X88"/>
  <c r="BC12"/>
  <c r="BC20"/>
  <c r="BC28"/>
  <c r="BC38"/>
  <c r="BC46"/>
  <c r="BC54"/>
  <c r="BC64"/>
  <c r="BC72"/>
  <c r="BC82"/>
  <c r="AC81"/>
  <c r="AC71"/>
  <c r="AC66"/>
  <c r="AC59"/>
  <c r="AC15"/>
  <c r="AC53"/>
  <c r="AC47"/>
  <c r="AC40"/>
  <c r="AC31"/>
  <c r="AC23"/>
  <c r="L90"/>
  <c r="H58"/>
  <c r="AD25"/>
  <c r="AD10"/>
  <c r="AD80"/>
  <c r="AD14"/>
  <c r="AD43"/>
  <c r="AD77"/>
  <c r="AD12"/>
  <c r="AD55"/>
  <c r="AD22"/>
  <c r="BQ30"/>
  <c r="BQ49"/>
  <c r="BC10"/>
  <c r="BC44"/>
  <c r="AC26"/>
  <c r="AC21"/>
  <c r="AC43"/>
  <c r="AC12"/>
  <c r="AC62"/>
  <c r="AC56"/>
  <c r="AC77"/>
  <c r="AC74"/>
  <c r="H49"/>
  <c r="U88"/>
  <c r="AO74"/>
  <c r="AO32"/>
  <c r="AQ41"/>
  <c r="AQ70"/>
  <c r="AQ62"/>
  <c r="AQ25"/>
  <c r="AQ20"/>
  <c r="AQ81"/>
  <c r="AQ39"/>
  <c r="AQ26"/>
  <c r="AQ19"/>
  <c r="AQ24"/>
  <c r="AQ67"/>
  <c r="AQ29"/>
  <c r="AQ48"/>
  <c r="AQ45"/>
  <c r="AQ17"/>
  <c r="AQ61"/>
  <c r="AQ54"/>
  <c r="AQ80"/>
  <c r="AQ15"/>
  <c r="AQ31"/>
  <c r="AQ63"/>
  <c r="AQ69"/>
  <c r="AQ46"/>
  <c r="AQ52"/>
  <c r="AQ79"/>
  <c r="AQ75"/>
  <c r="AQ16"/>
  <c r="AQ10"/>
  <c r="AQ27"/>
  <c r="AQ28"/>
  <c r="AQ60"/>
  <c r="AQ72"/>
  <c r="AQ66"/>
  <c r="AQ49"/>
  <c r="AQ44"/>
  <c r="AQ35"/>
  <c r="AQ42"/>
  <c r="Q16" i="3"/>
  <c r="I83" i="5"/>
  <c r="H36"/>
  <c r="BO8"/>
  <c r="AP82"/>
  <c r="AP76"/>
  <c r="AP15"/>
  <c r="AP11"/>
  <c r="AP29"/>
  <c r="AP22"/>
  <c r="AP21" s="1"/>
  <c r="AP61"/>
  <c r="AP73"/>
  <c r="AP67"/>
  <c r="AP65"/>
  <c r="AP50"/>
  <c r="AP43"/>
  <c r="AP34"/>
  <c r="BP82"/>
  <c r="BP70"/>
  <c r="BP53"/>
  <c r="BP42"/>
  <c r="BP31"/>
  <c r="BP21" s="1"/>
  <c r="BP20"/>
  <c r="H22"/>
  <c r="H61"/>
  <c r="AC19"/>
  <c r="AP78"/>
  <c r="AP13"/>
  <c r="AP26"/>
  <c r="AP57"/>
  <c r="AP54"/>
  <c r="AP39"/>
  <c r="BP76"/>
  <c r="BP48"/>
  <c r="BP25"/>
  <c r="C16" i="4"/>
  <c r="AD27" i="5"/>
  <c r="AD28"/>
  <c r="AD66"/>
  <c r="AD57"/>
  <c r="AD29"/>
  <c r="AD13"/>
  <c r="AD24"/>
  <c r="AD19"/>
  <c r="AD48"/>
  <c r="AD82"/>
  <c r="AD18"/>
  <c r="AD63"/>
  <c r="AD16"/>
  <c r="AQ51"/>
  <c r="AQ73"/>
  <c r="AR7"/>
  <c r="AQ57"/>
  <c r="AQ78"/>
  <c r="AQ71"/>
  <c r="AQ76"/>
  <c r="AQ22"/>
  <c r="AQ50"/>
  <c r="AQ83"/>
  <c r="AQ18"/>
  <c r="AQ8" s="1"/>
  <c r="AQ30"/>
  <c r="AQ21" s="1"/>
  <c r="AQ64"/>
  <c r="AQ68"/>
  <c r="AQ65" s="1"/>
  <c r="AQ47"/>
  <c r="AQ33"/>
  <c r="BP37"/>
  <c r="AR75"/>
  <c r="AR45"/>
  <c r="AR17"/>
  <c r="AR80"/>
  <c r="AR27"/>
  <c r="AR48"/>
  <c r="AR44"/>
  <c r="AR62"/>
  <c r="AR63"/>
  <c r="AR78"/>
  <c r="AR34"/>
  <c r="AR51"/>
  <c r="AR42"/>
  <c r="AR14"/>
  <c r="AR20"/>
  <c r="AR61"/>
  <c r="AR37"/>
  <c r="AR72"/>
  <c r="AR29"/>
  <c r="AR70"/>
  <c r="AR59"/>
  <c r="AR18"/>
  <c r="AR53"/>
  <c r="AR39"/>
  <c r="AR36"/>
  <c r="AR40"/>
  <c r="AR50"/>
  <c r="AR19"/>
  <c r="AR23"/>
  <c r="AR15"/>
  <c r="AR43"/>
  <c r="AR24"/>
  <c r="AR76"/>
  <c r="AR60"/>
  <c r="AR33"/>
  <c r="AR83"/>
  <c r="AR11"/>
  <c r="AR54"/>
  <c r="AR68"/>
  <c r="AR69"/>
  <c r="AR52"/>
  <c r="AR16"/>
  <c r="AR58"/>
  <c r="AR55"/>
  <c r="AR71"/>
  <c r="AR49"/>
  <c r="AR82"/>
  <c r="AR30"/>
  <c r="AR26"/>
  <c r="AR66"/>
  <c r="AR79"/>
  <c r="AR41"/>
  <c r="AR57"/>
  <c r="BQ18"/>
  <c r="BQ35"/>
  <c r="BQ51"/>
  <c r="BQ68"/>
  <c r="BQ9"/>
  <c r="BQ31"/>
  <c r="BQ53"/>
  <c r="BQ82"/>
  <c r="BQ33"/>
  <c r="BQ54"/>
  <c r="BQ71"/>
  <c r="BQ19"/>
  <c r="BQ41"/>
  <c r="BQ63"/>
  <c r="BQ17"/>
  <c r="BQ45"/>
  <c r="BQ57"/>
  <c r="BQ28"/>
  <c r="BR7"/>
  <c r="BQ22"/>
  <c r="BQ39"/>
  <c r="BQ55"/>
  <c r="BQ72"/>
  <c r="BQ15"/>
  <c r="BQ37"/>
  <c r="BQ59"/>
  <c r="BQ11"/>
  <c r="BQ38"/>
  <c r="BQ61"/>
  <c r="BQ13"/>
  <c r="BQ36"/>
  <c r="BQ58"/>
  <c r="BQ80"/>
  <c r="BQ26"/>
  <c r="BQ60"/>
  <c r="BQ20"/>
  <c r="BQ70"/>
  <c r="BQ44"/>
  <c r="BQ83"/>
  <c r="BQ52"/>
  <c r="BQ62"/>
  <c r="BQ73"/>
  <c r="BQ14"/>
  <c r="BQ47"/>
  <c r="BQ81"/>
  <c r="BQ48"/>
  <c r="BQ27"/>
  <c r="BQ78"/>
  <c r="BQ46"/>
  <c r="BQ40"/>
  <c r="BQ67"/>
  <c r="BQ34"/>
  <c r="BQ50"/>
  <c r="BQ10"/>
  <c r="BQ77"/>
  <c r="BQ16"/>
  <c r="BQ29"/>
  <c r="BQ12"/>
  <c r="BQ64"/>
  <c r="BQ76"/>
  <c r="BQ24"/>
  <c r="BQ23"/>
  <c r="BQ79"/>
  <c r="BQ74" s="1"/>
  <c r="BQ43"/>
  <c r="BQ66"/>
  <c r="BQ25"/>
  <c r="BQ69"/>
  <c r="H83"/>
  <c r="H67"/>
  <c r="H20"/>
  <c r="I13"/>
  <c r="H13" s="1"/>
  <c r="J8"/>
  <c r="I24"/>
  <c r="O90"/>
  <c r="H50"/>
  <c r="J32"/>
  <c r="E15" i="4"/>
  <c r="E16" s="1"/>
  <c r="D16"/>
  <c r="AD37" i="5"/>
  <c r="AD52"/>
  <c r="AD38"/>
  <c r="AD33"/>
  <c r="AD17"/>
  <c r="AD31"/>
  <c r="AD60"/>
  <c r="AD53"/>
  <c r="AD23"/>
  <c r="AD45"/>
  <c r="AD83"/>
  <c r="AD73"/>
  <c r="N90"/>
  <c r="N88"/>
  <c r="I62"/>
  <c r="H62" s="1"/>
  <c r="J56"/>
  <c r="I71"/>
  <c r="J65"/>
  <c r="P88"/>
  <c r="T90"/>
  <c r="BO65"/>
  <c r="N15" i="3"/>
  <c r="M16"/>
  <c r="H10" i="5"/>
  <c r="H53"/>
  <c r="H38"/>
  <c r="H35"/>
  <c r="H51"/>
  <c r="CD90"/>
  <c r="Q93" s="1"/>
  <c r="CF90"/>
  <c r="S93" s="1"/>
  <c r="CJ90"/>
  <c r="W93" s="1"/>
  <c r="BI23" i="3"/>
  <c r="L15" i="4"/>
  <c r="K16"/>
  <c r="L16"/>
  <c r="M15"/>
  <c r="BQ65" i="5"/>
  <c r="BR25"/>
  <c r="BR42"/>
  <c r="BS7"/>
  <c r="BR27"/>
  <c r="BR49"/>
  <c r="BR68"/>
  <c r="BR12"/>
  <c r="BR41"/>
  <c r="BR67"/>
  <c r="BR20"/>
  <c r="BR51"/>
  <c r="BR75"/>
  <c r="BR24"/>
  <c r="BR53"/>
  <c r="BR78"/>
  <c r="BR70"/>
  <c r="BR59"/>
  <c r="BR9"/>
  <c r="BR29"/>
  <c r="BR46"/>
  <c r="BR11"/>
  <c r="BR33"/>
  <c r="BR55"/>
  <c r="BR72"/>
  <c r="BR19"/>
  <c r="BR48"/>
  <c r="BR73"/>
  <c r="BR28"/>
  <c r="BR58"/>
  <c r="BR80"/>
  <c r="BR31"/>
  <c r="BR61"/>
  <c r="BR83"/>
  <c r="BR23"/>
  <c r="BR37"/>
  <c r="BR34"/>
  <c r="BR16"/>
  <c r="BR60"/>
  <c r="BR26"/>
  <c r="BR79"/>
  <c r="BR63"/>
  <c r="BR40"/>
  <c r="BR15"/>
  <c r="BR82"/>
  <c r="BR38"/>
  <c r="BR22"/>
  <c r="BR64"/>
  <c r="BR35"/>
  <c r="BR14"/>
  <c r="BR69"/>
  <c r="BR47"/>
  <c r="BR45"/>
  <c r="BR30"/>
  <c r="BR50"/>
  <c r="BR77"/>
  <c r="BR36"/>
  <c r="BR66"/>
  <c r="BR17"/>
  <c r="BR44"/>
  <c r="BR62"/>
  <c r="BR18"/>
  <c r="BR52"/>
  <c r="BR39"/>
  <c r="BR10"/>
  <c r="BR54"/>
  <c r="BR43"/>
  <c r="BR57"/>
  <c r="BR56"/>
  <c r="BR81"/>
  <c r="BR13"/>
  <c r="BR76"/>
  <c r="BR71"/>
  <c r="BR65" s="1"/>
  <c r="BQ56"/>
  <c r="BQ32"/>
  <c r="BQ8"/>
  <c r="H33"/>
  <c r="H24"/>
  <c r="I65"/>
  <c r="BQ21"/>
  <c r="BS9"/>
  <c r="BS29"/>
  <c r="BS46"/>
  <c r="BS63"/>
  <c r="BS80"/>
  <c r="BS30"/>
  <c r="BS52"/>
  <c r="BS75"/>
  <c r="BS27"/>
  <c r="BS57"/>
  <c r="BS15"/>
  <c r="BS44"/>
  <c r="BS73"/>
  <c r="BS26"/>
  <c r="BS62"/>
  <c r="BS61"/>
  <c r="BS23"/>
  <c r="BS77"/>
  <c r="BS25"/>
  <c r="BS42"/>
  <c r="BS59"/>
  <c r="BS76"/>
  <c r="BS14"/>
  <c r="BS36"/>
  <c r="BS58"/>
  <c r="BS81"/>
  <c r="BS35"/>
  <c r="BS79"/>
  <c r="BS37"/>
  <c r="BS66"/>
  <c r="BS18"/>
  <c r="BS40"/>
  <c r="BS70"/>
  <c r="BS10"/>
  <c r="BS53"/>
  <c r="BS45"/>
  <c r="BS38"/>
  <c r="BS71"/>
  <c r="BS41"/>
  <c r="BS12"/>
  <c r="BS72"/>
  <c r="BS60"/>
  <c r="BS48"/>
  <c r="BS39"/>
  <c r="BS13"/>
  <c r="BS50"/>
  <c r="BT7"/>
  <c r="BS24"/>
  <c r="BS69"/>
  <c r="BS49"/>
  <c r="BS51"/>
  <c r="BS33"/>
  <c r="BS31"/>
  <c r="BS16"/>
  <c r="BS17"/>
  <c r="BS19"/>
  <c r="BS43"/>
  <c r="BS11"/>
  <c r="BS83"/>
  <c r="BS67"/>
  <c r="BS47"/>
  <c r="BS22"/>
  <c r="BS21"/>
  <c r="BS55"/>
  <c r="BS64"/>
  <c r="BS78"/>
  <c r="BS82"/>
  <c r="BS28"/>
  <c r="BS20"/>
  <c r="BS54"/>
  <c r="BS34"/>
  <c r="BS32" s="1"/>
  <c r="BS68"/>
  <c r="BR21"/>
  <c r="BR32"/>
  <c r="BR8"/>
  <c r="BR74"/>
  <c r="M16" i="4"/>
  <c r="N15"/>
  <c r="BT25" i="5"/>
  <c r="BT49"/>
  <c r="BT73"/>
  <c r="BT41"/>
  <c r="BT13"/>
  <c r="BT22"/>
  <c r="BU7"/>
  <c r="BU17" s="1"/>
  <c r="BT68"/>
  <c r="BT24"/>
  <c r="BT16"/>
  <c r="BT75"/>
  <c r="BT71"/>
  <c r="BT52"/>
  <c r="BT59"/>
  <c r="BT54"/>
  <c r="BT17"/>
  <c r="BT39"/>
  <c r="BT31"/>
  <c r="BS8"/>
  <c r="BU51"/>
  <c r="BU45"/>
  <c r="BU73"/>
  <c r="BU25"/>
  <c r="BU30"/>
  <c r="BU26"/>
  <c r="BU40"/>
  <c r="BU18"/>
  <c r="BU34"/>
  <c r="BU59"/>
  <c r="BU53"/>
  <c r="BU31"/>
  <c r="BU47"/>
  <c r="BU38"/>
  <c r="BU36"/>
  <c r="BU52"/>
  <c r="BU44"/>
  <c r="BU62"/>
  <c r="BU29"/>
  <c r="BU57"/>
  <c r="BU80"/>
  <c r="BU66"/>
  <c r="BU43"/>
  <c r="BU55"/>
  <c r="BU22"/>
  <c r="BU24"/>
  <c r="BU28"/>
  <c r="BU67"/>
  <c r="BU58"/>
  <c r="BU75"/>
  <c r="BU54"/>
  <c r="BU49"/>
  <c r="BU71"/>
  <c r="BU69"/>
  <c r="BU46"/>
  <c r="BR90" l="1"/>
  <c r="R92" s="1"/>
  <c r="BS65"/>
  <c r="BS56"/>
  <c r="BQ90"/>
  <c r="Q92" s="1"/>
  <c r="AS7"/>
  <c r="AR46"/>
  <c r="AR47"/>
  <c r="AR67"/>
  <c r="AR25"/>
  <c r="AR10"/>
  <c r="AR8" s="1"/>
  <c r="AR12"/>
  <c r="AR35"/>
  <c r="AR73"/>
  <c r="AR64"/>
  <c r="AR56" s="1"/>
  <c r="AR28"/>
  <c r="AR81"/>
  <c r="AR74" s="1"/>
  <c r="AR9"/>
  <c r="AR22"/>
  <c r="AR21" s="1"/>
  <c r="AR31"/>
  <c r="AR38"/>
  <c r="AR77"/>
  <c r="AR13"/>
  <c r="H65"/>
  <c r="AR65"/>
  <c r="Q16" i="4"/>
  <c r="R15"/>
  <c r="BP32" i="5"/>
  <c r="I21"/>
  <c r="AQ56"/>
  <c r="AQ32"/>
  <c r="AO90"/>
  <c r="O95" s="1"/>
  <c r="T88"/>
  <c r="W88"/>
  <c r="Y88"/>
  <c r="BB32"/>
  <c r="E25" i="6"/>
  <c r="F25" s="1"/>
  <c r="G25" s="1"/>
  <c r="H25" s="1"/>
  <c r="I25" s="1"/>
  <c r="J25" s="1"/>
  <c r="K25" s="1"/>
  <c r="L25" s="1"/>
  <c r="M25" s="1"/>
  <c r="N25" s="1"/>
  <c r="O25" s="1"/>
  <c r="P25" s="1"/>
  <c r="BT42" i="5"/>
  <c r="BT27"/>
  <c r="BT72"/>
  <c r="BT43"/>
  <c r="BT30"/>
  <c r="BT12"/>
  <c r="BT70"/>
  <c r="BT69"/>
  <c r="BT46"/>
  <c r="BT80"/>
  <c r="BT44"/>
  <c r="BT36"/>
  <c r="BT37"/>
  <c r="BT19"/>
  <c r="BT79"/>
  <c r="BT62"/>
  <c r="BT9"/>
  <c r="BT61"/>
  <c r="BT15"/>
  <c r="BT57"/>
  <c r="BT34"/>
  <c r="BT33"/>
  <c r="BT51"/>
  <c r="BT35"/>
  <c r="BT38"/>
  <c r="BT83"/>
  <c r="BT18"/>
  <c r="BT55"/>
  <c r="BT64"/>
  <c r="BT10"/>
  <c r="BT50"/>
  <c r="BT26"/>
  <c r="BT82"/>
  <c r="BT40"/>
  <c r="BT20"/>
  <c r="AO17" i="3"/>
  <c r="AO15"/>
  <c r="BS74" i="5"/>
  <c r="BU15"/>
  <c r="BU12"/>
  <c r="BU9"/>
  <c r="BU60"/>
  <c r="BU68"/>
  <c r="BV7"/>
  <c r="BU77"/>
  <c r="BU48"/>
  <c r="BU61"/>
  <c r="BU78"/>
  <c r="BU16"/>
  <c r="BU81"/>
  <c r="BU37"/>
  <c r="BU63"/>
  <c r="BU10"/>
  <c r="BU14"/>
  <c r="BU39"/>
  <c r="BU35"/>
  <c r="BU76"/>
  <c r="BU50"/>
  <c r="BU82"/>
  <c r="BU72"/>
  <c r="BU83"/>
  <c r="BU33"/>
  <c r="BU23"/>
  <c r="BU19"/>
  <c r="BU27"/>
  <c r="BU42"/>
  <c r="BU20"/>
  <c r="BU70"/>
  <c r="BU64"/>
  <c r="BU41"/>
  <c r="BU13"/>
  <c r="BU79"/>
  <c r="BU11"/>
  <c r="BT58"/>
  <c r="BT11"/>
  <c r="BT67"/>
  <c r="BT23"/>
  <c r="BT45"/>
  <c r="BT47"/>
  <c r="BT78"/>
  <c r="BT53"/>
  <c r="BT28"/>
  <c r="BT29"/>
  <c r="BT48"/>
  <c r="BT81"/>
  <c r="BT66"/>
  <c r="BT63"/>
  <c r="BT77"/>
  <c r="BT60"/>
  <c r="BT14"/>
  <c r="BT76"/>
  <c r="BT74" s="1"/>
  <c r="AD30"/>
  <c r="AD36"/>
  <c r="AD39"/>
  <c r="AD42"/>
  <c r="AD61"/>
  <c r="AD47"/>
  <c r="AD70"/>
  <c r="AD20"/>
  <c r="AD34"/>
  <c r="AD69"/>
  <c r="AD49"/>
  <c r="AD44"/>
  <c r="AD11"/>
  <c r="AD64"/>
  <c r="AD15"/>
  <c r="AD35"/>
  <c r="AD46"/>
  <c r="AD68"/>
  <c r="AD41"/>
  <c r="AD81"/>
  <c r="AD62"/>
  <c r="AD40"/>
  <c r="AD75"/>
  <c r="AD58"/>
  <c r="AD56" s="1"/>
  <c r="AD54"/>
  <c r="AD71"/>
  <c r="AE7"/>
  <c r="AD50"/>
  <c r="AD72"/>
  <c r="AD9"/>
  <c r="AD8" s="1"/>
  <c r="AD26"/>
  <c r="AD67"/>
  <c r="AD59"/>
  <c r="AD79"/>
  <c r="AD78"/>
  <c r="I46"/>
  <c r="I32" s="1"/>
  <c r="H32" s="1"/>
  <c r="I59"/>
  <c r="H59" s="1"/>
  <c r="H57"/>
  <c r="I79"/>
  <c r="H79" s="1"/>
  <c r="J74"/>
  <c r="Q90"/>
  <c r="Q88"/>
  <c r="R88"/>
  <c r="R90"/>
  <c r="BC14"/>
  <c r="BC30"/>
  <c r="BC48"/>
  <c r="BC66"/>
  <c r="BC22"/>
  <c r="BC58"/>
  <c r="BC83"/>
  <c r="BC79"/>
  <c r="BC75"/>
  <c r="BC71"/>
  <c r="BC67"/>
  <c r="BC61"/>
  <c r="BC57"/>
  <c r="BC53"/>
  <c r="BC49"/>
  <c r="BC45"/>
  <c r="BC41"/>
  <c r="BC37"/>
  <c r="BC33"/>
  <c r="BC29"/>
  <c r="BC25"/>
  <c r="BC19"/>
  <c r="BC15"/>
  <c r="BC11"/>
  <c r="BD7"/>
  <c r="BC16"/>
  <c r="BC24"/>
  <c r="BC34"/>
  <c r="BC42"/>
  <c r="BC50"/>
  <c r="BC60"/>
  <c r="BC68"/>
  <c r="BC78"/>
  <c r="BC18"/>
  <c r="BC26"/>
  <c r="BC36"/>
  <c r="BC52"/>
  <c r="BC62"/>
  <c r="BC70"/>
  <c r="BC80"/>
  <c r="AD65"/>
  <c r="AD21"/>
  <c r="K88"/>
  <c r="BP65"/>
  <c r="BP74"/>
  <c r="AC8"/>
  <c r="H25"/>
  <c r="I74"/>
  <c r="AP74"/>
  <c r="AB21"/>
  <c r="AB56"/>
  <c r="H71"/>
  <c r="P90"/>
  <c r="S88"/>
  <c r="U90"/>
  <c r="V88"/>
  <c r="BB21"/>
  <c r="BB90" s="1"/>
  <c r="O91" s="1"/>
  <c r="BO74"/>
  <c r="BO56"/>
  <c r="BO32"/>
  <c r="BO21"/>
  <c r="BO90" s="1"/>
  <c r="O92" s="1"/>
  <c r="CB90"/>
  <c r="O93" s="1"/>
  <c r="CC90"/>
  <c r="P93" s="1"/>
  <c r="CK90"/>
  <c r="X93" s="1"/>
  <c r="CL90"/>
  <c r="Y93" s="1"/>
  <c r="BI23" i="4"/>
  <c r="I9" i="5"/>
  <c r="I8" s="1"/>
  <c r="H23"/>
  <c r="J21"/>
  <c r="G16" i="4"/>
  <c r="H15"/>
  <c r="AQ90" i="5"/>
  <c r="Q95" s="1"/>
  <c r="AQ74"/>
  <c r="CG90"/>
  <c r="T93" s="1"/>
  <c r="CH90"/>
  <c r="U93" s="1"/>
  <c r="AC35"/>
  <c r="AC32" s="1"/>
  <c r="AC69"/>
  <c r="AC65" s="1"/>
  <c r="AP52"/>
  <c r="AP46"/>
  <c r="AP63"/>
  <c r="AP56" s="1"/>
  <c r="AP19"/>
  <c r="AP8" s="1"/>
  <c r="BP9"/>
  <c r="BP8" s="1"/>
  <c r="BP59"/>
  <c r="BP56" s="1"/>
  <c r="CE90"/>
  <c r="R93" s="1"/>
  <c r="CI90"/>
  <c r="V93" s="1"/>
  <c r="CM90"/>
  <c r="Z93" s="1"/>
  <c r="BU74" l="1"/>
  <c r="AR32"/>
  <c r="AR90" s="1"/>
  <c r="R95" s="1"/>
  <c r="BC8"/>
  <c r="BU21"/>
  <c r="AP32"/>
  <c r="BT65"/>
  <c r="BU56"/>
  <c r="BS90"/>
  <c r="S92" s="1"/>
  <c r="AS16"/>
  <c r="AS48"/>
  <c r="AS10"/>
  <c r="AS24"/>
  <c r="AS63"/>
  <c r="AS75"/>
  <c r="AS52"/>
  <c r="AS42"/>
  <c r="AS30"/>
  <c r="AS50"/>
  <c r="AS15"/>
  <c r="AS57"/>
  <c r="AS26"/>
  <c r="AS59"/>
  <c r="AS19"/>
  <c r="AS82"/>
  <c r="AS60"/>
  <c r="AS35"/>
  <c r="AT7"/>
  <c r="AS54"/>
  <c r="AS83"/>
  <c r="AS44"/>
  <c r="AS36"/>
  <c r="AS80"/>
  <c r="AS46"/>
  <c r="AS22"/>
  <c r="AS61"/>
  <c r="AS34"/>
  <c r="AS9"/>
  <c r="AS69"/>
  <c r="AS58"/>
  <c r="AS62"/>
  <c r="AS25"/>
  <c r="AS31"/>
  <c r="AS67"/>
  <c r="AS51"/>
  <c r="AS41"/>
  <c r="AS73"/>
  <c r="AS76"/>
  <c r="AS40"/>
  <c r="AS78"/>
  <c r="AS14"/>
  <c r="AS53"/>
  <c r="AS13"/>
  <c r="AS38"/>
  <c r="AS23"/>
  <c r="AS11"/>
  <c r="AS66"/>
  <c r="AS33"/>
  <c r="AS27"/>
  <c r="AS55"/>
  <c r="AS37"/>
  <c r="AS68"/>
  <c r="AS17"/>
  <c r="AS49"/>
  <c r="AS43"/>
  <c r="AS28"/>
  <c r="AS70"/>
  <c r="AS81"/>
  <c r="AS45"/>
  <c r="AS29"/>
  <c r="AS47"/>
  <c r="AS64"/>
  <c r="AS18"/>
  <c r="AS79"/>
  <c r="AS71"/>
  <c r="AS77"/>
  <c r="AS20"/>
  <c r="AS39"/>
  <c r="AS72"/>
  <c r="AS65" s="1"/>
  <c r="AS12"/>
  <c r="Q25" i="6"/>
  <c r="R25" s="1"/>
  <c r="S25" s="1"/>
  <c r="T25" s="1"/>
  <c r="U25" s="1"/>
  <c r="V25" s="1"/>
  <c r="W25" s="1"/>
  <c r="X25" s="1"/>
  <c r="Y25" s="1"/>
  <c r="Z25" s="1"/>
  <c r="AA25" s="1"/>
  <c r="AB25" s="1"/>
  <c r="AC25" s="1"/>
  <c r="AD25" s="1"/>
  <c r="AE25" s="1"/>
  <c r="AF25" s="1"/>
  <c r="AG25" s="1"/>
  <c r="AH25" s="1"/>
  <c r="AI25" s="1"/>
  <c r="AJ25" s="1"/>
  <c r="AK25" s="1"/>
  <c r="AL25" s="1"/>
  <c r="AM25" s="1"/>
  <c r="AN25" s="1"/>
  <c r="AO25" s="1"/>
  <c r="AP25" s="1"/>
  <c r="AQ25" s="1"/>
  <c r="AR25" s="1"/>
  <c r="AS25" s="1"/>
  <c r="AT25" s="1"/>
  <c r="AU25" s="1"/>
  <c r="AV25" s="1"/>
  <c r="AP90" i="5"/>
  <c r="P95" s="1"/>
  <c r="I15" i="4"/>
  <c r="H16"/>
  <c r="J90" i="5"/>
  <c r="H21"/>
  <c r="J88"/>
  <c r="AF7"/>
  <c r="AE10"/>
  <c r="AE80"/>
  <c r="AE20"/>
  <c r="AE37"/>
  <c r="AE73"/>
  <c r="AE9"/>
  <c r="AE18"/>
  <c r="AE64"/>
  <c r="AE25"/>
  <c r="AE13"/>
  <c r="AE30"/>
  <c r="AE62"/>
  <c r="AE44"/>
  <c r="AE78"/>
  <c r="AE14"/>
  <c r="AE75"/>
  <c r="AE38"/>
  <c r="AE17"/>
  <c r="AE67"/>
  <c r="AE83"/>
  <c r="AE39"/>
  <c r="AE36"/>
  <c r="AE34"/>
  <c r="AE55"/>
  <c r="AE60"/>
  <c r="AE50"/>
  <c r="AE58"/>
  <c r="AE40"/>
  <c r="AE29"/>
  <c r="AE79"/>
  <c r="AE22"/>
  <c r="AE59"/>
  <c r="AE45"/>
  <c r="AE54"/>
  <c r="AE63"/>
  <c r="AE23"/>
  <c r="AE42"/>
  <c r="AE61"/>
  <c r="AE43"/>
  <c r="AE77"/>
  <c r="AE11"/>
  <c r="AE33"/>
  <c r="AE66"/>
  <c r="AE69"/>
  <c r="AE27"/>
  <c r="AE46"/>
  <c r="AE68"/>
  <c r="AE48"/>
  <c r="AE82"/>
  <c r="AE16"/>
  <c r="AE41"/>
  <c r="AE70"/>
  <c r="AE24"/>
  <c r="AE31"/>
  <c r="AE28"/>
  <c r="AE49"/>
  <c r="AE19"/>
  <c r="AE51"/>
  <c r="AE57"/>
  <c r="AE56" s="1"/>
  <c r="AE71"/>
  <c r="AE26"/>
  <c r="AE12"/>
  <c r="AE53"/>
  <c r="AE81"/>
  <c r="AE76"/>
  <c r="AE52"/>
  <c r="AE35"/>
  <c r="AE15"/>
  <c r="AE72"/>
  <c r="AE47"/>
  <c r="BV14"/>
  <c r="BV23"/>
  <c r="BV19"/>
  <c r="BV57"/>
  <c r="BV12"/>
  <c r="BV68"/>
  <c r="BV36"/>
  <c r="BV60"/>
  <c r="BV73"/>
  <c r="BV17"/>
  <c r="BV82"/>
  <c r="BV13"/>
  <c r="BV62"/>
  <c r="BV55"/>
  <c r="BV18"/>
  <c r="BV40"/>
  <c r="BV20"/>
  <c r="BV42"/>
  <c r="BV46"/>
  <c r="BV83"/>
  <c r="BV25"/>
  <c r="BV63"/>
  <c r="BV43"/>
  <c r="BV47"/>
  <c r="BV48"/>
  <c r="BV10"/>
  <c r="BV61"/>
  <c r="BV52"/>
  <c r="BW7"/>
  <c r="BV16"/>
  <c r="BV50"/>
  <c r="BV81"/>
  <c r="BV64"/>
  <c r="BV30"/>
  <c r="BV53"/>
  <c r="BV66"/>
  <c r="BV35"/>
  <c r="BV26"/>
  <c r="BV45"/>
  <c r="BV29"/>
  <c r="BV27"/>
  <c r="BV77"/>
  <c r="BV24"/>
  <c r="BV76"/>
  <c r="BV28"/>
  <c r="BV37"/>
  <c r="BV75"/>
  <c r="BV71"/>
  <c r="BV49"/>
  <c r="BV44"/>
  <c r="BV22"/>
  <c r="BV21" s="1"/>
  <c r="BV78"/>
  <c r="BV79"/>
  <c r="BV70"/>
  <c r="BV72"/>
  <c r="BV11"/>
  <c r="BV69"/>
  <c r="BV58"/>
  <c r="BV59"/>
  <c r="BV31"/>
  <c r="BV80"/>
  <c r="BV41"/>
  <c r="BV51"/>
  <c r="BV15"/>
  <c r="BV39"/>
  <c r="BV34"/>
  <c r="BV38"/>
  <c r="BV54"/>
  <c r="BV33"/>
  <c r="BV32" s="1"/>
  <c r="BV67"/>
  <c r="BV9"/>
  <c r="BV8" s="1"/>
  <c r="BP90"/>
  <c r="P92" s="1"/>
  <c r="H9"/>
  <c r="C93"/>
  <c r="AB90"/>
  <c r="O94" s="1"/>
  <c r="AC90"/>
  <c r="P94" s="1"/>
  <c r="BC65"/>
  <c r="H74"/>
  <c r="I56"/>
  <c r="H56" s="1"/>
  <c r="H46"/>
  <c r="AD74"/>
  <c r="AD90" s="1"/>
  <c r="Q94" s="1"/>
  <c r="AD32"/>
  <c r="BU32"/>
  <c r="BT8"/>
  <c r="H8"/>
  <c r="I90"/>
  <c r="BD41"/>
  <c r="BD81"/>
  <c r="BD68"/>
  <c r="BD16"/>
  <c r="BD82"/>
  <c r="BD19"/>
  <c r="BD37"/>
  <c r="BD53"/>
  <c r="BD27"/>
  <c r="BD59"/>
  <c r="BD77"/>
  <c r="BD14"/>
  <c r="BD28"/>
  <c r="BD46"/>
  <c r="BD64"/>
  <c r="BD13"/>
  <c r="BD47"/>
  <c r="BD71"/>
  <c r="BD12"/>
  <c r="BD36"/>
  <c r="BD52"/>
  <c r="BD70"/>
  <c r="BD15"/>
  <c r="BD49"/>
  <c r="BD51"/>
  <c r="BD10"/>
  <c r="BD26"/>
  <c r="BD60"/>
  <c r="BD39"/>
  <c r="BD83"/>
  <c r="BD40"/>
  <c r="BD72"/>
  <c r="BD57"/>
  <c r="BD63"/>
  <c r="BD50"/>
  <c r="BD75"/>
  <c r="BD66"/>
  <c r="BD34"/>
  <c r="BD48"/>
  <c r="BD29"/>
  <c r="BD9"/>
  <c r="BD69"/>
  <c r="BD22"/>
  <c r="BD54"/>
  <c r="BD31"/>
  <c r="BD79"/>
  <c r="BD44"/>
  <c r="BD78"/>
  <c r="BD17"/>
  <c r="BD80"/>
  <c r="BD24"/>
  <c r="BD25"/>
  <c r="BD18"/>
  <c r="BD30"/>
  <c r="BD35"/>
  <c r="BD55"/>
  <c r="BD11"/>
  <c r="BD45"/>
  <c r="BD43"/>
  <c r="BE7"/>
  <c r="BD38"/>
  <c r="BD76"/>
  <c r="BD61"/>
  <c r="BD20"/>
  <c r="BD62"/>
  <c r="BD33"/>
  <c r="BD73"/>
  <c r="BD42"/>
  <c r="BD67"/>
  <c r="BD58"/>
  <c r="BD23"/>
  <c r="BC32"/>
  <c r="BC56"/>
  <c r="BC74"/>
  <c r="BC21"/>
  <c r="BC90" s="1"/>
  <c r="P91" s="1"/>
  <c r="BT21"/>
  <c r="BU65"/>
  <c r="BU8"/>
  <c r="BT32"/>
  <c r="BT56"/>
  <c r="BD32" l="1"/>
  <c r="I88"/>
  <c r="I89" s="1"/>
  <c r="AS32"/>
  <c r="AT60"/>
  <c r="AT24"/>
  <c r="AT13"/>
  <c r="AT72"/>
  <c r="AT25"/>
  <c r="AT63"/>
  <c r="AT69"/>
  <c r="AT78"/>
  <c r="AT30"/>
  <c r="AT51"/>
  <c r="AT54"/>
  <c r="AT53"/>
  <c r="AT43"/>
  <c r="AT29"/>
  <c r="AT80"/>
  <c r="AT34"/>
  <c r="AT75"/>
  <c r="AT18"/>
  <c r="AT12"/>
  <c r="AT10"/>
  <c r="AT62"/>
  <c r="AT57"/>
  <c r="AT67"/>
  <c r="AT48"/>
  <c r="AT50"/>
  <c r="AT15"/>
  <c r="AT68"/>
  <c r="AT46"/>
  <c r="AT55"/>
  <c r="AT71"/>
  <c r="AT83"/>
  <c r="AT79"/>
  <c r="AT19"/>
  <c r="AT33"/>
  <c r="AT66"/>
  <c r="AT17"/>
  <c r="AT35"/>
  <c r="AT37"/>
  <c r="AT58"/>
  <c r="AT36"/>
  <c r="AT11"/>
  <c r="AT76"/>
  <c r="AT31"/>
  <c r="AT77"/>
  <c r="AT28"/>
  <c r="AT20"/>
  <c r="AT41"/>
  <c r="AT49"/>
  <c r="AT44"/>
  <c r="AT39"/>
  <c r="AT40"/>
  <c r="AU7"/>
  <c r="AT16"/>
  <c r="AT38"/>
  <c r="AT47"/>
  <c r="AT64"/>
  <c r="AT14"/>
  <c r="AT52"/>
  <c r="AT23"/>
  <c r="AT27"/>
  <c r="AT9"/>
  <c r="AT70"/>
  <c r="AT42"/>
  <c r="AT26"/>
  <c r="AT61"/>
  <c r="AT73"/>
  <c r="AT22"/>
  <c r="AT81"/>
  <c r="AT82"/>
  <c r="AT59"/>
  <c r="AT45"/>
  <c r="AS8"/>
  <c r="AS21"/>
  <c r="AS56"/>
  <c r="AS90" s="1"/>
  <c r="S95" s="1"/>
  <c r="AS74"/>
  <c r="AW25" i="6"/>
  <c r="AF42" i="5"/>
  <c r="AF37"/>
  <c r="AF18"/>
  <c r="AF43"/>
  <c r="AF29"/>
  <c r="AF62"/>
  <c r="AF9"/>
  <c r="AF82"/>
  <c r="AF70"/>
  <c r="AF20"/>
  <c r="AF59"/>
  <c r="AF72"/>
  <c r="AG7"/>
  <c r="AF67"/>
  <c r="AF41"/>
  <c r="AF10"/>
  <c r="AF17"/>
  <c r="AF26"/>
  <c r="AF81"/>
  <c r="AF11"/>
  <c r="AF76"/>
  <c r="AF24"/>
  <c r="AF48"/>
  <c r="AF34"/>
  <c r="AF27"/>
  <c r="AF66"/>
  <c r="AF49"/>
  <c r="AF63"/>
  <c r="AF71"/>
  <c r="AF64"/>
  <c r="AF40"/>
  <c r="AF79"/>
  <c r="AF38"/>
  <c r="AF78"/>
  <c r="AF39"/>
  <c r="AF23"/>
  <c r="AF25"/>
  <c r="AF52"/>
  <c r="AF51"/>
  <c r="AF54"/>
  <c r="AF61"/>
  <c r="AF60"/>
  <c r="AF13"/>
  <c r="AF68"/>
  <c r="AF33"/>
  <c r="AF35"/>
  <c r="AF57"/>
  <c r="AF77"/>
  <c r="AF47"/>
  <c r="AF50"/>
  <c r="AF69"/>
  <c r="AF75"/>
  <c r="AF22"/>
  <c r="AF58"/>
  <c r="AF12"/>
  <c r="AF16"/>
  <c r="AF55"/>
  <c r="AF30"/>
  <c r="AF44"/>
  <c r="AF53"/>
  <c r="AF46"/>
  <c r="AF45"/>
  <c r="AF19"/>
  <c r="AF31"/>
  <c r="AF15"/>
  <c r="AF73"/>
  <c r="AF28"/>
  <c r="AF80"/>
  <c r="AF83"/>
  <c r="AF14"/>
  <c r="AF36"/>
  <c r="BU90"/>
  <c r="U92" s="1"/>
  <c r="BD21"/>
  <c r="BD8"/>
  <c r="BD65"/>
  <c r="BD56"/>
  <c r="BV65"/>
  <c r="BV56"/>
  <c r="AE32"/>
  <c r="AE74"/>
  <c r="AE8"/>
  <c r="BE37"/>
  <c r="BE59"/>
  <c r="BE83"/>
  <c r="BE30"/>
  <c r="BE52"/>
  <c r="BE78"/>
  <c r="BE20"/>
  <c r="BE15"/>
  <c r="BE17"/>
  <c r="BE47"/>
  <c r="BE69"/>
  <c r="BE16"/>
  <c r="BE40"/>
  <c r="BE62"/>
  <c r="BE72"/>
  <c r="BE12"/>
  <c r="BE35"/>
  <c r="BE29"/>
  <c r="BE55"/>
  <c r="BE24"/>
  <c r="BE70"/>
  <c r="BE23"/>
  <c r="BE39"/>
  <c r="BE10"/>
  <c r="BE58"/>
  <c r="BE28"/>
  <c r="BE41"/>
  <c r="BE43"/>
  <c r="BE14"/>
  <c r="BE60"/>
  <c r="BE61"/>
  <c r="BE27"/>
  <c r="BE75"/>
  <c r="BE22"/>
  <c r="BE68"/>
  <c r="BE79"/>
  <c r="BE19"/>
  <c r="BE73"/>
  <c r="BE42"/>
  <c r="BE54"/>
  <c r="BE11"/>
  <c r="BE57"/>
  <c r="BE26"/>
  <c r="BE76"/>
  <c r="BE71"/>
  <c r="BE48"/>
  <c r="BE9"/>
  <c r="BE34"/>
  <c r="BE53"/>
  <c r="BE67"/>
  <c r="BE82"/>
  <c r="BE51"/>
  <c r="BE44"/>
  <c r="BF7"/>
  <c r="BE49"/>
  <c r="BE18"/>
  <c r="BE66"/>
  <c r="BE45"/>
  <c r="BE31"/>
  <c r="BE81"/>
  <c r="BE50"/>
  <c r="BE46"/>
  <c r="BE25"/>
  <c r="BE77"/>
  <c r="BE38"/>
  <c r="BE63"/>
  <c r="BE80"/>
  <c r="BE13"/>
  <c r="BE36"/>
  <c r="BE33"/>
  <c r="BE64"/>
  <c r="BW18"/>
  <c r="BW49"/>
  <c r="BW20"/>
  <c r="BW11"/>
  <c r="BW16"/>
  <c r="BW80"/>
  <c r="BW82"/>
  <c r="BW13"/>
  <c r="BW72"/>
  <c r="BW52"/>
  <c r="BW66"/>
  <c r="BW48"/>
  <c r="BW29"/>
  <c r="BW39"/>
  <c r="BW9"/>
  <c r="BW41"/>
  <c r="BW47"/>
  <c r="BW35"/>
  <c r="BW15"/>
  <c r="BW37"/>
  <c r="BW71"/>
  <c r="BW70"/>
  <c r="BW81"/>
  <c r="BW78"/>
  <c r="BW17"/>
  <c r="BW58"/>
  <c r="BW79"/>
  <c r="BW23"/>
  <c r="BW51"/>
  <c r="BW34"/>
  <c r="BW73"/>
  <c r="BW61"/>
  <c r="BW76"/>
  <c r="BW60"/>
  <c r="BW24"/>
  <c r="BW19"/>
  <c r="BW63"/>
  <c r="BW10"/>
  <c r="BW30"/>
  <c r="BW40"/>
  <c r="BW64"/>
  <c r="BW14"/>
  <c r="BW33"/>
  <c r="BW12"/>
  <c r="BW28"/>
  <c r="BW22"/>
  <c r="BW44"/>
  <c r="BW43"/>
  <c r="BW38"/>
  <c r="BW69"/>
  <c r="BW31"/>
  <c r="BW59"/>
  <c r="BX7"/>
  <c r="BW36"/>
  <c r="BW27"/>
  <c r="BW75"/>
  <c r="BW57"/>
  <c r="BW55"/>
  <c r="BW46"/>
  <c r="BW67"/>
  <c r="BW25"/>
  <c r="BW54"/>
  <c r="BW26"/>
  <c r="BW42"/>
  <c r="BW83"/>
  <c r="BW53"/>
  <c r="BW62"/>
  <c r="BW68"/>
  <c r="BW50"/>
  <c r="BW77"/>
  <c r="BW45"/>
  <c r="I16" i="4"/>
  <c r="J15"/>
  <c r="BD74" i="5"/>
  <c r="BT90"/>
  <c r="T92" s="1"/>
  <c r="BV74"/>
  <c r="BV90" s="1"/>
  <c r="V92" s="1"/>
  <c r="AE65"/>
  <c r="AE21"/>
  <c r="H88"/>
  <c r="BE32" l="1"/>
  <c r="AT21"/>
  <c r="AT8"/>
  <c r="AT65"/>
  <c r="AT74"/>
  <c r="AU16"/>
  <c r="AU76"/>
  <c r="AU57"/>
  <c r="AU79"/>
  <c r="AU20"/>
  <c r="AU58"/>
  <c r="AU9"/>
  <c r="AU37"/>
  <c r="AU82"/>
  <c r="AU39"/>
  <c r="AU24"/>
  <c r="AU70"/>
  <c r="AU73"/>
  <c r="AU49"/>
  <c r="AU55"/>
  <c r="AU15"/>
  <c r="AU36"/>
  <c r="AU29"/>
  <c r="AU13"/>
  <c r="AU33"/>
  <c r="AU61"/>
  <c r="AU31"/>
  <c r="AU44"/>
  <c r="AU80"/>
  <c r="AV7"/>
  <c r="AU34"/>
  <c r="AU26"/>
  <c r="AU30"/>
  <c r="AU42"/>
  <c r="AU23"/>
  <c r="AU40"/>
  <c r="AU68"/>
  <c r="AU12"/>
  <c r="AU62"/>
  <c r="AU59"/>
  <c r="AU45"/>
  <c r="AU28"/>
  <c r="AU78"/>
  <c r="AU71"/>
  <c r="AU11"/>
  <c r="AU77"/>
  <c r="AU52"/>
  <c r="AU47"/>
  <c r="AU67"/>
  <c r="AU51"/>
  <c r="AU64"/>
  <c r="AU63"/>
  <c r="AU81"/>
  <c r="AU22"/>
  <c r="AU69"/>
  <c r="AU60"/>
  <c r="AU50"/>
  <c r="AU35"/>
  <c r="AU10"/>
  <c r="AU83"/>
  <c r="AU17"/>
  <c r="AU66"/>
  <c r="AU46"/>
  <c r="AU14"/>
  <c r="AU75"/>
  <c r="AU74" s="1"/>
  <c r="AU41"/>
  <c r="AU18"/>
  <c r="AU27"/>
  <c r="AU48"/>
  <c r="AU72"/>
  <c r="AU53"/>
  <c r="AU19"/>
  <c r="AU38"/>
  <c r="AU43"/>
  <c r="AU54"/>
  <c r="AU25"/>
  <c r="AT32"/>
  <c r="AT56"/>
  <c r="AX25" i="6"/>
  <c r="BW74" i="5"/>
  <c r="BW21"/>
  <c r="BE65"/>
  <c r="BE8"/>
  <c r="BE74"/>
  <c r="AE90"/>
  <c r="R94" s="1"/>
  <c r="BD90"/>
  <c r="Q91" s="1"/>
  <c r="AF74"/>
  <c r="AF65"/>
  <c r="BX52"/>
  <c r="BX78"/>
  <c r="BX57"/>
  <c r="BX22"/>
  <c r="BX16"/>
  <c r="BX75"/>
  <c r="BX12"/>
  <c r="BX60"/>
  <c r="BX82"/>
  <c r="BX29"/>
  <c r="BX10"/>
  <c r="BX43"/>
  <c r="BX39"/>
  <c r="BX34"/>
  <c r="BX30"/>
  <c r="BX68"/>
  <c r="BX81"/>
  <c r="BX40"/>
  <c r="BY7"/>
  <c r="BX73"/>
  <c r="BX27"/>
  <c r="BX15"/>
  <c r="BX17"/>
  <c r="BX13"/>
  <c r="BX26"/>
  <c r="BX45"/>
  <c r="BX79"/>
  <c r="BX23"/>
  <c r="BX33"/>
  <c r="BX72"/>
  <c r="BX70"/>
  <c r="BX59"/>
  <c r="BX83"/>
  <c r="BX35"/>
  <c r="BX47"/>
  <c r="BX37"/>
  <c r="BX46"/>
  <c r="BX76"/>
  <c r="BX36"/>
  <c r="BX54"/>
  <c r="BX41"/>
  <c r="BX42"/>
  <c r="BX44"/>
  <c r="BX61"/>
  <c r="BX62"/>
  <c r="BX9"/>
  <c r="BX31"/>
  <c r="BX48"/>
  <c r="BX28"/>
  <c r="BX18"/>
  <c r="BX50"/>
  <c r="BX14"/>
  <c r="BX58"/>
  <c r="BX19"/>
  <c r="BX24"/>
  <c r="BX63"/>
  <c r="BX49"/>
  <c r="BX20"/>
  <c r="BX67"/>
  <c r="BX38"/>
  <c r="BX77"/>
  <c r="BX25"/>
  <c r="BX64"/>
  <c r="BX51"/>
  <c r="BX11"/>
  <c r="BX66"/>
  <c r="BX80"/>
  <c r="BX53"/>
  <c r="BX69"/>
  <c r="BX55"/>
  <c r="BX71"/>
  <c r="BF40"/>
  <c r="BF62"/>
  <c r="BF29"/>
  <c r="BF54"/>
  <c r="BF30"/>
  <c r="BF50"/>
  <c r="BF82"/>
  <c r="BF63"/>
  <c r="BG7"/>
  <c r="BF38"/>
  <c r="BF10"/>
  <c r="BF26"/>
  <c r="BF19"/>
  <c r="BF58"/>
  <c r="BF73"/>
  <c r="BF57"/>
  <c r="BF12"/>
  <c r="BF17"/>
  <c r="BF76"/>
  <c r="BF35"/>
  <c r="BF42"/>
  <c r="BF31"/>
  <c r="BF66"/>
  <c r="BF23"/>
  <c r="BF18"/>
  <c r="BF80"/>
  <c r="BF33"/>
  <c r="BF55"/>
  <c r="BF25"/>
  <c r="BF45"/>
  <c r="BF67"/>
  <c r="BF24"/>
  <c r="BF48"/>
  <c r="BF51"/>
  <c r="BF49"/>
  <c r="BF79"/>
  <c r="BF41"/>
  <c r="BF69"/>
  <c r="BF44"/>
  <c r="BF70"/>
  <c r="BF60"/>
  <c r="BF11"/>
  <c r="BF59"/>
  <c r="BF15"/>
  <c r="BF16"/>
  <c r="BF43"/>
  <c r="BF81"/>
  <c r="BF28"/>
  <c r="BF27"/>
  <c r="BF13"/>
  <c r="BF53"/>
  <c r="BF78"/>
  <c r="BF39"/>
  <c r="BF47"/>
  <c r="BF61"/>
  <c r="BF37"/>
  <c r="BF68"/>
  <c r="BF22"/>
  <c r="BF21" s="1"/>
  <c r="BF14"/>
  <c r="BF20"/>
  <c r="BF9"/>
  <c r="BF34"/>
  <c r="BF83"/>
  <c r="BF46"/>
  <c r="BF75"/>
  <c r="BF36"/>
  <c r="BF52"/>
  <c r="BF77"/>
  <c r="BF64"/>
  <c r="BF71"/>
  <c r="BF72"/>
  <c r="AG30"/>
  <c r="AG67"/>
  <c r="AG23"/>
  <c r="AG26"/>
  <c r="AG38"/>
  <c r="AG71"/>
  <c r="AG19"/>
  <c r="AG42"/>
  <c r="AG70"/>
  <c r="AG64"/>
  <c r="AG82"/>
  <c r="AG14"/>
  <c r="AG76"/>
  <c r="AG10"/>
  <c r="AG58"/>
  <c r="AG9"/>
  <c r="AG37"/>
  <c r="AG77"/>
  <c r="AG33"/>
  <c r="AG75"/>
  <c r="AG48"/>
  <c r="AG46"/>
  <c r="AG22"/>
  <c r="AG25"/>
  <c r="AG79"/>
  <c r="AG12"/>
  <c r="AG69"/>
  <c r="AG29"/>
  <c r="AG34"/>
  <c r="AG72"/>
  <c r="AG50"/>
  <c r="AG45"/>
  <c r="AG49"/>
  <c r="AG54"/>
  <c r="AG16"/>
  <c r="AG44"/>
  <c r="AG18"/>
  <c r="AG68"/>
  <c r="AG63"/>
  <c r="AH7"/>
  <c r="AG60"/>
  <c r="AG35"/>
  <c r="AG52"/>
  <c r="AG80"/>
  <c r="AG78"/>
  <c r="AG59"/>
  <c r="AG39"/>
  <c r="AG28"/>
  <c r="AG20"/>
  <c r="AG15"/>
  <c r="AG55"/>
  <c r="AG81"/>
  <c r="AG62"/>
  <c r="AG61"/>
  <c r="AG53"/>
  <c r="AG43"/>
  <c r="AG83"/>
  <c r="AG41"/>
  <c r="AG31"/>
  <c r="AG11"/>
  <c r="AG13"/>
  <c r="AG27"/>
  <c r="AG40"/>
  <c r="AG73"/>
  <c r="AG36"/>
  <c r="AG66"/>
  <c r="AG65" s="1"/>
  <c r="AG24"/>
  <c r="AG17"/>
  <c r="AG57"/>
  <c r="AG56" s="1"/>
  <c r="AG51"/>
  <c r="AG47"/>
  <c r="BW56"/>
  <c r="BW32"/>
  <c r="BW8"/>
  <c r="BW65"/>
  <c r="BE56"/>
  <c r="BE21"/>
  <c r="AF21"/>
  <c r="AF56"/>
  <c r="AF32"/>
  <c r="AF8"/>
  <c r="BW90" l="1"/>
  <c r="W92" s="1"/>
  <c r="AU65"/>
  <c r="AU56"/>
  <c r="AU21"/>
  <c r="AV45"/>
  <c r="AV38"/>
  <c r="AV59"/>
  <c r="AV28"/>
  <c r="AV67"/>
  <c r="AV46"/>
  <c r="AV63"/>
  <c r="AV83"/>
  <c r="AV34"/>
  <c r="AV43"/>
  <c r="AV66"/>
  <c r="AV54"/>
  <c r="AV30"/>
  <c r="AV17"/>
  <c r="AV18"/>
  <c r="AV69"/>
  <c r="AV71"/>
  <c r="AV60"/>
  <c r="AV50"/>
  <c r="AV75"/>
  <c r="AV33"/>
  <c r="AV35"/>
  <c r="AV48"/>
  <c r="AV10"/>
  <c r="AV42"/>
  <c r="AV47"/>
  <c r="AV81"/>
  <c r="AV73"/>
  <c r="AV77"/>
  <c r="AV11"/>
  <c r="AV57"/>
  <c r="AV12"/>
  <c r="AV13"/>
  <c r="AV29"/>
  <c r="AV14"/>
  <c r="AV20"/>
  <c r="AV26"/>
  <c r="AV27"/>
  <c r="AV76"/>
  <c r="AW7"/>
  <c r="AV68"/>
  <c r="AV36"/>
  <c r="AV9"/>
  <c r="AV25"/>
  <c r="AV41"/>
  <c r="AV61"/>
  <c r="AV64"/>
  <c r="AV80"/>
  <c r="AV44"/>
  <c r="AV16"/>
  <c r="AV58"/>
  <c r="AV15"/>
  <c r="AV39"/>
  <c r="AV79"/>
  <c r="AV70"/>
  <c r="AV40"/>
  <c r="AV24"/>
  <c r="AV37"/>
  <c r="AV51"/>
  <c r="AV55"/>
  <c r="AV52"/>
  <c r="AV82"/>
  <c r="AV49"/>
  <c r="AV22"/>
  <c r="AV62"/>
  <c r="AV72"/>
  <c r="AV78"/>
  <c r="AV53"/>
  <c r="AV31"/>
  <c r="AV23"/>
  <c r="AV19"/>
  <c r="AV8" s="1"/>
  <c r="AU8"/>
  <c r="AU32"/>
  <c r="AU90" s="1"/>
  <c r="U95" s="1"/>
  <c r="AT90"/>
  <c r="T95" s="1"/>
  <c r="AY25" i="6"/>
  <c r="AH54" i="5"/>
  <c r="AH14"/>
  <c r="AH37"/>
  <c r="AH18"/>
  <c r="AH35"/>
  <c r="AH79"/>
  <c r="AH26"/>
  <c r="AH76"/>
  <c r="AH31"/>
  <c r="AH39"/>
  <c r="AH46"/>
  <c r="AH50"/>
  <c r="AH67"/>
  <c r="AH52"/>
  <c r="AH42"/>
  <c r="AH72"/>
  <c r="AH62"/>
  <c r="AH70"/>
  <c r="AH22"/>
  <c r="AH73"/>
  <c r="AH12"/>
  <c r="AH24"/>
  <c r="AH27"/>
  <c r="AH48"/>
  <c r="AH44"/>
  <c r="AH55"/>
  <c r="AH38"/>
  <c r="AH78"/>
  <c r="AH17"/>
  <c r="AH71"/>
  <c r="AH51"/>
  <c r="AH53"/>
  <c r="AH75"/>
  <c r="AH59"/>
  <c r="AH16"/>
  <c r="AH23"/>
  <c r="AI7"/>
  <c r="AH77"/>
  <c r="AH33"/>
  <c r="AH40"/>
  <c r="AH66"/>
  <c r="AH29"/>
  <c r="AH19"/>
  <c r="AH45"/>
  <c r="AH36"/>
  <c r="AH57"/>
  <c r="AH43"/>
  <c r="AH69"/>
  <c r="AH83"/>
  <c r="AH58"/>
  <c r="AH63"/>
  <c r="AH9"/>
  <c r="AH34"/>
  <c r="AH28"/>
  <c r="AH15"/>
  <c r="AH80"/>
  <c r="AH49"/>
  <c r="AH25"/>
  <c r="AH68"/>
  <c r="AH81"/>
  <c r="AH61"/>
  <c r="AH20"/>
  <c r="AH10"/>
  <c r="AH13"/>
  <c r="AH64"/>
  <c r="AH30"/>
  <c r="AH47"/>
  <c r="AH11"/>
  <c r="AH41"/>
  <c r="AH82"/>
  <c r="AH60"/>
  <c r="BG36"/>
  <c r="BG50"/>
  <c r="BG29"/>
  <c r="BG63"/>
  <c r="BG51"/>
  <c r="BG47"/>
  <c r="BG79"/>
  <c r="BG68"/>
  <c r="BG83"/>
  <c r="BG52"/>
  <c r="BG76"/>
  <c r="BG73"/>
  <c r="BG34"/>
  <c r="BG69"/>
  <c r="BG71"/>
  <c r="BG24"/>
  <c r="BG61"/>
  <c r="BG9"/>
  <c r="BG70"/>
  <c r="BG23"/>
  <c r="BG38"/>
  <c r="BG30"/>
  <c r="BG17"/>
  <c r="BG80"/>
  <c r="BG33"/>
  <c r="BG66"/>
  <c r="BG31"/>
  <c r="BG18"/>
  <c r="BG28"/>
  <c r="BG60"/>
  <c r="BH7"/>
  <c r="BG75"/>
  <c r="BG35"/>
  <c r="BG25"/>
  <c r="BG55"/>
  <c r="BG53"/>
  <c r="BG46"/>
  <c r="BG37"/>
  <c r="BG22"/>
  <c r="BG44"/>
  <c r="BG49"/>
  <c r="BG59"/>
  <c r="BG14"/>
  <c r="BG78"/>
  <c r="BG11"/>
  <c r="BG58"/>
  <c r="BG81"/>
  <c r="BG42"/>
  <c r="BG10"/>
  <c r="BG48"/>
  <c r="BG27"/>
  <c r="BG45"/>
  <c r="BG19"/>
  <c r="BG26"/>
  <c r="BG72"/>
  <c r="BG43"/>
  <c r="BG67"/>
  <c r="BG39"/>
  <c r="BG64"/>
  <c r="BG12"/>
  <c r="BG57"/>
  <c r="BG15"/>
  <c r="BG62"/>
  <c r="BG20"/>
  <c r="BG77"/>
  <c r="BG82"/>
  <c r="BG16"/>
  <c r="BG54"/>
  <c r="BG13"/>
  <c r="BG40"/>
  <c r="BG41"/>
  <c r="AF90"/>
  <c r="S94" s="1"/>
  <c r="AG74"/>
  <c r="AG8"/>
  <c r="BF74"/>
  <c r="BF8"/>
  <c r="BF32"/>
  <c r="BF65"/>
  <c r="BX65"/>
  <c r="BX8"/>
  <c r="BX74"/>
  <c r="BX21"/>
  <c r="BY79"/>
  <c r="BY59"/>
  <c r="BY64"/>
  <c r="BY82"/>
  <c r="BY42"/>
  <c r="BY30"/>
  <c r="BY35"/>
  <c r="BY72"/>
  <c r="BY68"/>
  <c r="BY80"/>
  <c r="BY73"/>
  <c r="BY75"/>
  <c r="BY46"/>
  <c r="BY27"/>
  <c r="BY9"/>
  <c r="BY31"/>
  <c r="BY33"/>
  <c r="BY16"/>
  <c r="BY37"/>
  <c r="BY81"/>
  <c r="BY43"/>
  <c r="BY77"/>
  <c r="BY41"/>
  <c r="BY62"/>
  <c r="BY10"/>
  <c r="BY61"/>
  <c r="BY76"/>
  <c r="BY78"/>
  <c r="BY51"/>
  <c r="BY38"/>
  <c r="BY14"/>
  <c r="BY67"/>
  <c r="BY66"/>
  <c r="BY17"/>
  <c r="BY22"/>
  <c r="BY50"/>
  <c r="BY40"/>
  <c r="BY44"/>
  <c r="BY20"/>
  <c r="BZ7"/>
  <c r="BY63"/>
  <c r="BY49"/>
  <c r="BY18"/>
  <c r="BY71"/>
  <c r="BY58"/>
  <c r="BY54"/>
  <c r="BY25"/>
  <c r="BY39"/>
  <c r="BY47"/>
  <c r="BY69"/>
  <c r="BY29"/>
  <c r="BY11"/>
  <c r="BY55"/>
  <c r="BY13"/>
  <c r="BY52"/>
  <c r="BY53"/>
  <c r="BY28"/>
  <c r="BY57"/>
  <c r="BY60"/>
  <c r="BY34"/>
  <c r="BY24"/>
  <c r="BY36"/>
  <c r="BY23"/>
  <c r="BY26"/>
  <c r="BY12"/>
  <c r="BY83"/>
  <c r="BY15"/>
  <c r="BY70"/>
  <c r="BY45"/>
  <c r="BY48"/>
  <c r="BY19"/>
  <c r="AG21"/>
  <c r="AG32"/>
  <c r="BF56"/>
  <c r="BX32"/>
  <c r="BX56"/>
  <c r="BE90"/>
  <c r="R91" s="1"/>
  <c r="AV21" l="1"/>
  <c r="AV32"/>
  <c r="AX7"/>
  <c r="AW28"/>
  <c r="AW20"/>
  <c r="AW29"/>
  <c r="AW23"/>
  <c r="AW47"/>
  <c r="AW19"/>
  <c r="AW75"/>
  <c r="AW33"/>
  <c r="AW45"/>
  <c r="AW40"/>
  <c r="AW41"/>
  <c r="AW58"/>
  <c r="AW60"/>
  <c r="AW10"/>
  <c r="AW31"/>
  <c r="AW57"/>
  <c r="AW52"/>
  <c r="AW27"/>
  <c r="AW67"/>
  <c r="AW76"/>
  <c r="AW42"/>
  <c r="AW61"/>
  <c r="AW70"/>
  <c r="AW37"/>
  <c r="AW38"/>
  <c r="AW46"/>
  <c r="AW59"/>
  <c r="AW35"/>
  <c r="AW48"/>
  <c r="AW43"/>
  <c r="AW44"/>
  <c r="AW53"/>
  <c r="AW17"/>
  <c r="AW11"/>
  <c r="AW63"/>
  <c r="AW24"/>
  <c r="AW9"/>
  <c r="AW26"/>
  <c r="AW73"/>
  <c r="AW78"/>
  <c r="AW18"/>
  <c r="AW62"/>
  <c r="AW79"/>
  <c r="AW12"/>
  <c r="AW51"/>
  <c r="AW22"/>
  <c r="AW81"/>
  <c r="AW30"/>
  <c r="AW72"/>
  <c r="AW71"/>
  <c r="AW14"/>
  <c r="AW68"/>
  <c r="AW36"/>
  <c r="AW64"/>
  <c r="AW80"/>
  <c r="AW82"/>
  <c r="AW66"/>
  <c r="AW55"/>
  <c r="AW83"/>
  <c r="AW77"/>
  <c r="AW50"/>
  <c r="AW34"/>
  <c r="AW15"/>
  <c r="AW49"/>
  <c r="AW69"/>
  <c r="AW25"/>
  <c r="AW39"/>
  <c r="AW13"/>
  <c r="AW16"/>
  <c r="AW54"/>
  <c r="AV74"/>
  <c r="AV65"/>
  <c r="AV56"/>
  <c r="AV90" s="1"/>
  <c r="V95" s="1"/>
  <c r="AZ25" i="6"/>
  <c r="BZ72" i="5"/>
  <c r="BZ33"/>
  <c r="BZ12"/>
  <c r="BZ79"/>
  <c r="BZ61"/>
  <c r="BZ13"/>
  <c r="BZ14"/>
  <c r="BZ81"/>
  <c r="BZ53"/>
  <c r="BZ52"/>
  <c r="BZ28"/>
  <c r="BZ10"/>
  <c r="BZ25"/>
  <c r="BZ62"/>
  <c r="BZ77"/>
  <c r="BZ70"/>
  <c r="BZ66"/>
  <c r="BZ76"/>
  <c r="BZ73"/>
  <c r="BZ47"/>
  <c r="BZ27"/>
  <c r="BZ49"/>
  <c r="BZ41"/>
  <c r="BZ59"/>
  <c r="BZ9"/>
  <c r="BZ50"/>
  <c r="BZ15"/>
  <c r="BZ45"/>
  <c r="BZ34"/>
  <c r="BZ23"/>
  <c r="BZ43"/>
  <c r="BZ24"/>
  <c r="BZ37"/>
  <c r="BZ58"/>
  <c r="BZ46"/>
  <c r="BZ35"/>
  <c r="BZ83"/>
  <c r="BZ67"/>
  <c r="BZ51"/>
  <c r="BZ75"/>
  <c r="BZ44"/>
  <c r="BZ19"/>
  <c r="BZ20"/>
  <c r="BZ30"/>
  <c r="BZ39"/>
  <c r="BZ60"/>
  <c r="BZ11"/>
  <c r="BZ55"/>
  <c r="BZ31"/>
  <c r="BZ80"/>
  <c r="BZ64"/>
  <c r="BZ42"/>
  <c r="BZ18"/>
  <c r="BZ22"/>
  <c r="BZ69"/>
  <c r="BZ16"/>
  <c r="BZ48"/>
  <c r="BZ68"/>
  <c r="BZ29"/>
  <c r="BZ17"/>
  <c r="BZ57"/>
  <c r="BZ82"/>
  <c r="BZ54"/>
  <c r="BZ71"/>
  <c r="BZ26"/>
  <c r="BZ36"/>
  <c r="BZ38"/>
  <c r="BZ63"/>
  <c r="BZ40"/>
  <c r="BZ78"/>
  <c r="BH69"/>
  <c r="BH75"/>
  <c r="BH28"/>
  <c r="BH67"/>
  <c r="BH9"/>
  <c r="BH68"/>
  <c r="BH29"/>
  <c r="BH22"/>
  <c r="BH38"/>
  <c r="BH42"/>
  <c r="BH83"/>
  <c r="BH12"/>
  <c r="BH80"/>
  <c r="BH45"/>
  <c r="BH20"/>
  <c r="BH82"/>
  <c r="BH19"/>
  <c r="BH70"/>
  <c r="BH35"/>
  <c r="BH61"/>
  <c r="BH72"/>
  <c r="BH54"/>
  <c r="BH71"/>
  <c r="BH14"/>
  <c r="BH23"/>
  <c r="BH46"/>
  <c r="BH64"/>
  <c r="BH44"/>
  <c r="BH47"/>
  <c r="BH41"/>
  <c r="BH81"/>
  <c r="BH53"/>
  <c r="BH59"/>
  <c r="BH17"/>
  <c r="BH57"/>
  <c r="BH25"/>
  <c r="BH60"/>
  <c r="BH15"/>
  <c r="BH79"/>
  <c r="BH62"/>
  <c r="BH77"/>
  <c r="BH10"/>
  <c r="BH40"/>
  <c r="BH36"/>
  <c r="BH58"/>
  <c r="BH66"/>
  <c r="BH48"/>
  <c r="BH50"/>
  <c r="BH55"/>
  <c r="BI7"/>
  <c r="BH52"/>
  <c r="BH27"/>
  <c r="BH49"/>
  <c r="BH13"/>
  <c r="BH31"/>
  <c r="BH37"/>
  <c r="BH34"/>
  <c r="BH11"/>
  <c r="BH51"/>
  <c r="BH63"/>
  <c r="BH78"/>
  <c r="BH16"/>
  <c r="BH24"/>
  <c r="BH76"/>
  <c r="BH43"/>
  <c r="BH73"/>
  <c r="BH26"/>
  <c r="BH33"/>
  <c r="BH18"/>
  <c r="BH39"/>
  <c r="BH30"/>
  <c r="BY56"/>
  <c r="BY74"/>
  <c r="BG56"/>
  <c r="BG21"/>
  <c r="BG32"/>
  <c r="AH8"/>
  <c r="AH56"/>
  <c r="AI75"/>
  <c r="AI79"/>
  <c r="AI50"/>
  <c r="AI59"/>
  <c r="AI9"/>
  <c r="AI68"/>
  <c r="AI62"/>
  <c r="AI47"/>
  <c r="AI25"/>
  <c r="AI83"/>
  <c r="AJ7"/>
  <c r="AI61"/>
  <c r="AI77"/>
  <c r="AI51"/>
  <c r="AI53"/>
  <c r="AI45"/>
  <c r="AI49"/>
  <c r="AI57"/>
  <c r="AI63"/>
  <c r="AI60"/>
  <c r="AI80"/>
  <c r="AI39"/>
  <c r="AI69"/>
  <c r="AI48"/>
  <c r="AI58"/>
  <c r="AI24"/>
  <c r="AI30"/>
  <c r="AI43"/>
  <c r="AI44"/>
  <c r="AI40"/>
  <c r="AI36"/>
  <c r="AI16"/>
  <c r="AI37"/>
  <c r="AI29"/>
  <c r="AI33"/>
  <c r="AI34"/>
  <c r="AI46"/>
  <c r="AI12"/>
  <c r="AI26"/>
  <c r="AI38"/>
  <c r="AI14"/>
  <c r="AI18"/>
  <c r="AI66"/>
  <c r="AI70"/>
  <c r="AI11"/>
  <c r="AI23"/>
  <c r="AI72"/>
  <c r="AI27"/>
  <c r="AI15"/>
  <c r="AI81"/>
  <c r="AI42"/>
  <c r="AI35"/>
  <c r="AI22"/>
  <c r="AI52"/>
  <c r="AI54"/>
  <c r="AI82"/>
  <c r="AI41"/>
  <c r="AI28"/>
  <c r="AI10"/>
  <c r="AI71"/>
  <c r="AI73"/>
  <c r="AI19"/>
  <c r="AI20"/>
  <c r="AI78"/>
  <c r="AI67"/>
  <c r="AI17"/>
  <c r="AI64"/>
  <c r="AI55"/>
  <c r="AI31"/>
  <c r="AI76"/>
  <c r="AI13"/>
  <c r="BY21"/>
  <c r="BY65"/>
  <c r="BY32"/>
  <c r="BY8"/>
  <c r="BX90"/>
  <c r="X92" s="1"/>
  <c r="BF90"/>
  <c r="S91" s="1"/>
  <c r="AG90"/>
  <c r="T94" s="1"/>
  <c r="BG74"/>
  <c r="BG65"/>
  <c r="BG8"/>
  <c r="AH65"/>
  <c r="AH32"/>
  <c r="AH74"/>
  <c r="AH21"/>
  <c r="AW74" l="1"/>
  <c r="AW21"/>
  <c r="AW56"/>
  <c r="AW32"/>
  <c r="AX53"/>
  <c r="AX62"/>
  <c r="AX49"/>
  <c r="AX52"/>
  <c r="AX17"/>
  <c r="AX27"/>
  <c r="AX14"/>
  <c r="AX39"/>
  <c r="AX78"/>
  <c r="AX9"/>
  <c r="AX16"/>
  <c r="AX48"/>
  <c r="AX25"/>
  <c r="AX72"/>
  <c r="AX29"/>
  <c r="AY7"/>
  <c r="AX10"/>
  <c r="AX35"/>
  <c r="AX69"/>
  <c r="AX44"/>
  <c r="AX57"/>
  <c r="AX70"/>
  <c r="AX37"/>
  <c r="AX82"/>
  <c r="AX63"/>
  <c r="AX45"/>
  <c r="AX46"/>
  <c r="AX20"/>
  <c r="AX64"/>
  <c r="AX28"/>
  <c r="AX50"/>
  <c r="AX60"/>
  <c r="AX80"/>
  <c r="AX34"/>
  <c r="AX30"/>
  <c r="AX31"/>
  <c r="AX54"/>
  <c r="AX55"/>
  <c r="AX68"/>
  <c r="AX75"/>
  <c r="AX81"/>
  <c r="AX76"/>
  <c r="AX38"/>
  <c r="AX13"/>
  <c r="AX23"/>
  <c r="AX41"/>
  <c r="AX43"/>
  <c r="AX22"/>
  <c r="AX15"/>
  <c r="AX11"/>
  <c r="AX51"/>
  <c r="AX71"/>
  <c r="AX33"/>
  <c r="AX77"/>
  <c r="AX83"/>
  <c r="AX66"/>
  <c r="AX67"/>
  <c r="AX47"/>
  <c r="AX79"/>
  <c r="AX61"/>
  <c r="AX36"/>
  <c r="AX73"/>
  <c r="AX59"/>
  <c r="AX40"/>
  <c r="AX19"/>
  <c r="AX18"/>
  <c r="AX58"/>
  <c r="AX26"/>
  <c r="AX42"/>
  <c r="AX24"/>
  <c r="AX12"/>
  <c r="AW65"/>
  <c r="AW8"/>
  <c r="BA25" i="6"/>
  <c r="L38"/>
  <c r="D38"/>
  <c r="AJ19" i="5"/>
  <c r="AJ61"/>
  <c r="AJ17"/>
  <c r="AJ83"/>
  <c r="AJ25"/>
  <c r="AJ60"/>
  <c r="AJ63"/>
  <c r="AJ77"/>
  <c r="AK7"/>
  <c r="AJ11"/>
  <c r="AJ18"/>
  <c r="AJ55"/>
  <c r="AJ73"/>
  <c r="AJ76"/>
  <c r="AJ49"/>
  <c r="AJ58"/>
  <c r="AJ42"/>
  <c r="AJ75"/>
  <c r="AJ51"/>
  <c r="AJ44"/>
  <c r="AJ62"/>
  <c r="AJ80"/>
  <c r="AJ20"/>
  <c r="AJ48"/>
  <c r="AJ14"/>
  <c r="AJ81"/>
  <c r="AJ26"/>
  <c r="AJ78"/>
  <c r="AJ23"/>
  <c r="AJ31"/>
  <c r="AJ70"/>
  <c r="AJ41"/>
  <c r="AJ66"/>
  <c r="AJ52"/>
  <c r="AJ54"/>
  <c r="AJ46"/>
  <c r="AJ45"/>
  <c r="AJ33"/>
  <c r="AJ38"/>
  <c r="AJ50"/>
  <c r="AJ53"/>
  <c r="AJ69"/>
  <c r="AJ47"/>
  <c r="AJ16"/>
  <c r="AJ37"/>
  <c r="AJ36"/>
  <c r="AJ82"/>
  <c r="AJ22"/>
  <c r="AJ29"/>
  <c r="AJ35"/>
  <c r="AJ57"/>
  <c r="AJ67"/>
  <c r="AJ68"/>
  <c r="AJ9"/>
  <c r="AJ27"/>
  <c r="AJ10"/>
  <c r="AJ59"/>
  <c r="AJ39"/>
  <c r="AJ13"/>
  <c r="AJ40"/>
  <c r="AJ43"/>
  <c r="AJ15"/>
  <c r="AJ34"/>
  <c r="AJ72"/>
  <c r="AJ12"/>
  <c r="AJ71"/>
  <c r="AJ30"/>
  <c r="AJ28"/>
  <c r="AJ24"/>
  <c r="AJ79"/>
  <c r="AJ64"/>
  <c r="BG90"/>
  <c r="T91" s="1"/>
  <c r="BY90"/>
  <c r="Y92" s="1"/>
  <c r="AI21"/>
  <c r="AI65"/>
  <c r="AI32"/>
  <c r="AI8"/>
  <c r="AI74"/>
  <c r="AH90"/>
  <c r="U94" s="1"/>
  <c r="BH56"/>
  <c r="BH8"/>
  <c r="BZ56"/>
  <c r="BZ8"/>
  <c r="BZ65"/>
  <c r="BI41"/>
  <c r="BI31"/>
  <c r="BI51"/>
  <c r="BI18"/>
  <c r="BI59"/>
  <c r="BI14"/>
  <c r="BI54"/>
  <c r="BI39"/>
  <c r="BI29"/>
  <c r="BI13"/>
  <c r="BI43"/>
  <c r="BI55"/>
  <c r="BI78"/>
  <c r="BI57"/>
  <c r="BI40"/>
  <c r="BI72"/>
  <c r="BI12"/>
  <c r="BI35"/>
  <c r="BJ7"/>
  <c r="BI58"/>
  <c r="BI71"/>
  <c r="BI52"/>
  <c r="BI82"/>
  <c r="BI80"/>
  <c r="BI15"/>
  <c r="BI47"/>
  <c r="BI48"/>
  <c r="BI75"/>
  <c r="BI44"/>
  <c r="BI33"/>
  <c r="BI36"/>
  <c r="BI37"/>
  <c r="BI79"/>
  <c r="BI66"/>
  <c r="BI70"/>
  <c r="BI77"/>
  <c r="BI34"/>
  <c r="BI53"/>
  <c r="BI24"/>
  <c r="BI49"/>
  <c r="BI25"/>
  <c r="BI64"/>
  <c r="BI19"/>
  <c r="BI46"/>
  <c r="BI83"/>
  <c r="BI68"/>
  <c r="BI23"/>
  <c r="BI16"/>
  <c r="BI20"/>
  <c r="BI73"/>
  <c r="BI45"/>
  <c r="BI30"/>
  <c r="BI69"/>
  <c r="BI28"/>
  <c r="BI22"/>
  <c r="BI38"/>
  <c r="BI62"/>
  <c r="BI26"/>
  <c r="BI17"/>
  <c r="BI61"/>
  <c r="BI50"/>
  <c r="BI60"/>
  <c r="BI27"/>
  <c r="BI9"/>
  <c r="BI8" s="1"/>
  <c r="BI42"/>
  <c r="BI67"/>
  <c r="BI11"/>
  <c r="BI63"/>
  <c r="BI76"/>
  <c r="BI81"/>
  <c r="BI10"/>
  <c r="AI56"/>
  <c r="BH32"/>
  <c r="BH65"/>
  <c r="BH21"/>
  <c r="BH74"/>
  <c r="BZ21"/>
  <c r="BZ74"/>
  <c r="BZ32"/>
  <c r="AW90" l="1"/>
  <c r="W95" s="1"/>
  <c r="AX56"/>
  <c r="AX32"/>
  <c r="AX65"/>
  <c r="AX21"/>
  <c r="AX74"/>
  <c r="AY80"/>
  <c r="AY49"/>
  <c r="AY77"/>
  <c r="AY61"/>
  <c r="AY67"/>
  <c r="AY10"/>
  <c r="AY68"/>
  <c r="AY41"/>
  <c r="AY52"/>
  <c r="AY55"/>
  <c r="AY71"/>
  <c r="AY25"/>
  <c r="AY44"/>
  <c r="AY40"/>
  <c r="AY64"/>
  <c r="AY17"/>
  <c r="AY79"/>
  <c r="AY46"/>
  <c r="AY9"/>
  <c r="AY34"/>
  <c r="AY36"/>
  <c r="AY43"/>
  <c r="AY35"/>
  <c r="AY73"/>
  <c r="AY12"/>
  <c r="AY42"/>
  <c r="AY11"/>
  <c r="AY83"/>
  <c r="AY27"/>
  <c r="AY18"/>
  <c r="AZ7"/>
  <c r="AY30"/>
  <c r="AY23"/>
  <c r="AY59"/>
  <c r="AY16"/>
  <c r="AY14"/>
  <c r="AY33"/>
  <c r="AY15"/>
  <c r="AY22"/>
  <c r="AY60"/>
  <c r="AY39"/>
  <c r="AY82"/>
  <c r="AY62"/>
  <c r="AY48"/>
  <c r="AY53"/>
  <c r="AY70"/>
  <c r="AY75"/>
  <c r="AY47"/>
  <c r="AY81"/>
  <c r="AY66"/>
  <c r="AY50"/>
  <c r="AY69"/>
  <c r="AY29"/>
  <c r="AY76"/>
  <c r="AY28"/>
  <c r="AY57"/>
  <c r="AY26"/>
  <c r="AY58"/>
  <c r="AY45"/>
  <c r="AY20"/>
  <c r="AY31"/>
  <c r="AY78"/>
  <c r="AY13"/>
  <c r="AY54"/>
  <c r="AY37"/>
  <c r="AY51"/>
  <c r="AY63"/>
  <c r="AY19"/>
  <c r="AY24"/>
  <c r="AY38"/>
  <c r="AY72"/>
  <c r="AX8"/>
  <c r="AX90" s="1"/>
  <c r="X95" s="1"/>
  <c r="B38" i="6"/>
  <c r="N36"/>
  <c r="N38" s="1"/>
  <c r="BJ11" i="5"/>
  <c r="BJ16"/>
  <c r="BJ44"/>
  <c r="BJ66"/>
  <c r="BJ57"/>
  <c r="BJ42"/>
  <c r="BJ63"/>
  <c r="BJ69"/>
  <c r="BJ41"/>
  <c r="BJ9"/>
  <c r="BJ55"/>
  <c r="BJ72"/>
  <c r="BJ25"/>
  <c r="BJ67"/>
  <c r="BJ45"/>
  <c r="BJ83"/>
  <c r="BJ73"/>
  <c r="BJ52"/>
  <c r="BJ36"/>
  <c r="BJ23"/>
  <c r="BJ81"/>
  <c r="BJ22"/>
  <c r="BJ54"/>
  <c r="BJ75"/>
  <c r="BJ35"/>
  <c r="BJ62"/>
  <c r="BJ33"/>
  <c r="BJ59"/>
  <c r="BJ82"/>
  <c r="BJ51"/>
  <c r="BJ70"/>
  <c r="BJ38"/>
  <c r="BJ76"/>
  <c r="BJ28"/>
  <c r="BJ47"/>
  <c r="BJ24"/>
  <c r="BJ27"/>
  <c r="BJ12"/>
  <c r="BJ10"/>
  <c r="BJ31"/>
  <c r="BJ58"/>
  <c r="BJ15"/>
  <c r="BJ29"/>
  <c r="BJ46"/>
  <c r="BJ37"/>
  <c r="BJ50"/>
  <c r="BJ53"/>
  <c r="BJ77"/>
  <c r="BJ61"/>
  <c r="BJ13"/>
  <c r="BJ40"/>
  <c r="BJ39"/>
  <c r="BJ30"/>
  <c r="BJ78"/>
  <c r="BJ19"/>
  <c r="BJ49"/>
  <c r="BJ80"/>
  <c r="BJ79"/>
  <c r="BJ68"/>
  <c r="BJ26"/>
  <c r="BJ43"/>
  <c r="BJ17"/>
  <c r="BJ14"/>
  <c r="BJ20"/>
  <c r="BJ60"/>
  <c r="BK7"/>
  <c r="BJ48"/>
  <c r="BJ71"/>
  <c r="BJ64"/>
  <c r="BJ18"/>
  <c r="BJ34"/>
  <c r="AK43"/>
  <c r="AK70"/>
  <c r="AK48"/>
  <c r="AK42"/>
  <c r="AK50"/>
  <c r="AK11"/>
  <c r="AK49"/>
  <c r="AK14"/>
  <c r="AK45"/>
  <c r="AK79"/>
  <c r="AK22"/>
  <c r="AK69"/>
  <c r="AK66"/>
  <c r="AK77"/>
  <c r="AK16"/>
  <c r="AK39"/>
  <c r="AK55"/>
  <c r="AK35"/>
  <c r="AK26"/>
  <c r="AK44"/>
  <c r="AK82"/>
  <c r="AK75"/>
  <c r="AK12"/>
  <c r="AK76"/>
  <c r="AK80"/>
  <c r="AK25"/>
  <c r="AK57"/>
  <c r="AK13"/>
  <c r="AK73"/>
  <c r="AK78"/>
  <c r="AK10"/>
  <c r="AK19"/>
  <c r="AK53"/>
  <c r="AK58"/>
  <c r="AK61"/>
  <c r="AK72"/>
  <c r="AK68"/>
  <c r="AK71"/>
  <c r="AK27"/>
  <c r="AK24"/>
  <c r="AK17"/>
  <c r="AK81"/>
  <c r="AK52"/>
  <c r="AK15"/>
  <c r="AK9"/>
  <c r="AK47"/>
  <c r="AK20"/>
  <c r="AK59"/>
  <c r="AK46"/>
  <c r="AK31"/>
  <c r="AK29"/>
  <c r="AK51"/>
  <c r="AK18"/>
  <c r="AK67"/>
  <c r="AK37"/>
  <c r="AK63"/>
  <c r="AK30"/>
  <c r="AK38"/>
  <c r="AK40"/>
  <c r="AL7"/>
  <c r="AK60"/>
  <c r="AK28"/>
  <c r="AK33"/>
  <c r="AK83"/>
  <c r="AK54"/>
  <c r="AK64"/>
  <c r="AK36"/>
  <c r="AK34"/>
  <c r="AK41"/>
  <c r="AK62"/>
  <c r="AK23"/>
  <c r="BI21"/>
  <c r="BZ90"/>
  <c r="Z92" s="1"/>
  <c r="C92" s="1"/>
  <c r="BH90"/>
  <c r="U91" s="1"/>
  <c r="AI90"/>
  <c r="V94" s="1"/>
  <c r="AJ56"/>
  <c r="AJ65"/>
  <c r="BI65"/>
  <c r="BI32"/>
  <c r="BI74"/>
  <c r="BI56"/>
  <c r="AJ8"/>
  <c r="AJ21"/>
  <c r="AJ32"/>
  <c r="AJ74"/>
  <c r="AY56" l="1"/>
  <c r="AY65"/>
  <c r="AJ90"/>
  <c r="W94" s="1"/>
  <c r="BI90"/>
  <c r="V91" s="1"/>
  <c r="AY74"/>
  <c r="AY21"/>
  <c r="AY32"/>
  <c r="AZ28"/>
  <c r="AZ60"/>
  <c r="AZ12"/>
  <c r="AZ36"/>
  <c r="AZ79"/>
  <c r="AZ69"/>
  <c r="AZ24"/>
  <c r="AZ71"/>
  <c r="AZ19"/>
  <c r="AZ46"/>
  <c r="AZ48"/>
  <c r="AZ55"/>
  <c r="AZ26"/>
  <c r="AZ18"/>
  <c r="AZ31"/>
  <c r="AZ73"/>
  <c r="AZ22"/>
  <c r="AZ57"/>
  <c r="AZ64"/>
  <c r="AZ58"/>
  <c r="AZ51"/>
  <c r="AZ45"/>
  <c r="AZ33"/>
  <c r="AZ47"/>
  <c r="AZ50"/>
  <c r="AZ75"/>
  <c r="AZ15"/>
  <c r="AZ78"/>
  <c r="AZ77"/>
  <c r="AZ11"/>
  <c r="AZ66"/>
  <c r="AZ82"/>
  <c r="AZ83"/>
  <c r="AZ30"/>
  <c r="AZ67"/>
  <c r="AZ43"/>
  <c r="AZ13"/>
  <c r="AZ16"/>
  <c r="AZ53"/>
  <c r="AZ62"/>
  <c r="AZ29"/>
  <c r="AZ20"/>
  <c r="AZ72"/>
  <c r="AZ80"/>
  <c r="AZ44"/>
  <c r="AZ40"/>
  <c r="AZ37"/>
  <c r="AZ70"/>
  <c r="AZ9"/>
  <c r="AZ14"/>
  <c r="AZ23"/>
  <c r="AZ25"/>
  <c r="AZ38"/>
  <c r="AZ10"/>
  <c r="AZ35"/>
  <c r="AZ34"/>
  <c r="AZ39"/>
  <c r="AZ59"/>
  <c r="AZ27"/>
  <c r="AZ52"/>
  <c r="AZ68"/>
  <c r="AZ54"/>
  <c r="AZ42"/>
  <c r="AZ61"/>
  <c r="AZ81"/>
  <c r="AZ63"/>
  <c r="AZ76"/>
  <c r="AZ49"/>
  <c r="AZ41"/>
  <c r="AZ17"/>
  <c r="AY8"/>
  <c r="AY90" s="1"/>
  <c r="Y95" s="1"/>
  <c r="AL62"/>
  <c r="AL37"/>
  <c r="AL75"/>
  <c r="AL26"/>
  <c r="AL61"/>
  <c r="AL50"/>
  <c r="AL44"/>
  <c r="AL52"/>
  <c r="AL82"/>
  <c r="AL27"/>
  <c r="AL51"/>
  <c r="AL47"/>
  <c r="AL73"/>
  <c r="AL66"/>
  <c r="AL77"/>
  <c r="AL49"/>
  <c r="AL11"/>
  <c r="AL12"/>
  <c r="AL70"/>
  <c r="AL24"/>
  <c r="AL34"/>
  <c r="AL13"/>
  <c r="AL68"/>
  <c r="AL20"/>
  <c r="AL58"/>
  <c r="AL55"/>
  <c r="AL67"/>
  <c r="AL36"/>
  <c r="AL48"/>
  <c r="AL83"/>
  <c r="AL35"/>
  <c r="AL63"/>
  <c r="AL42"/>
  <c r="AL78"/>
  <c r="AL71"/>
  <c r="AL41"/>
  <c r="AL60"/>
  <c r="AL53"/>
  <c r="AL79"/>
  <c r="AL76"/>
  <c r="AL16"/>
  <c r="AL29"/>
  <c r="AL57"/>
  <c r="AL17"/>
  <c r="AL43"/>
  <c r="AL54"/>
  <c r="AL22"/>
  <c r="AL38"/>
  <c r="AL80"/>
  <c r="AL59"/>
  <c r="AL39"/>
  <c r="AL40"/>
  <c r="AL28"/>
  <c r="AL15"/>
  <c r="AL10"/>
  <c r="AL45"/>
  <c r="AM7"/>
  <c r="AL23"/>
  <c r="AL81"/>
  <c r="AL31"/>
  <c r="AL14"/>
  <c r="AL18"/>
  <c r="AL72"/>
  <c r="AL69"/>
  <c r="AL64"/>
  <c r="AL19"/>
  <c r="AL46"/>
  <c r="AL25"/>
  <c r="AL33"/>
  <c r="AL9"/>
  <c r="AL8" s="1"/>
  <c r="AL30"/>
  <c r="AK32"/>
  <c r="AK74"/>
  <c r="BJ32"/>
  <c r="BJ56"/>
  <c r="BK57"/>
  <c r="BK59"/>
  <c r="BK82"/>
  <c r="BK22"/>
  <c r="BK70"/>
  <c r="BK60"/>
  <c r="BK37"/>
  <c r="BK45"/>
  <c r="BL7"/>
  <c r="BK53"/>
  <c r="BK54"/>
  <c r="BK26"/>
  <c r="BK40"/>
  <c r="BK34"/>
  <c r="BK11"/>
  <c r="BK49"/>
  <c r="BK64"/>
  <c r="BK25"/>
  <c r="BK12"/>
  <c r="BK43"/>
  <c r="BK52"/>
  <c r="BK10"/>
  <c r="BK78"/>
  <c r="BK41"/>
  <c r="BK18"/>
  <c r="BK20"/>
  <c r="BK16"/>
  <c r="BK30"/>
  <c r="BK33"/>
  <c r="BK28"/>
  <c r="BK75"/>
  <c r="BK55"/>
  <c r="BK71"/>
  <c r="BK35"/>
  <c r="BK42"/>
  <c r="BK44"/>
  <c r="BK19"/>
  <c r="BK61"/>
  <c r="BK77"/>
  <c r="BK81"/>
  <c r="BK72"/>
  <c r="BK73"/>
  <c r="BK62"/>
  <c r="BK51"/>
  <c r="BK9"/>
  <c r="BK24"/>
  <c r="BK14"/>
  <c r="BK38"/>
  <c r="BK80"/>
  <c r="BK36"/>
  <c r="BK27"/>
  <c r="BK29"/>
  <c r="BK47"/>
  <c r="BK50"/>
  <c r="BK79"/>
  <c r="BK67"/>
  <c r="BK23"/>
  <c r="BK68"/>
  <c r="BK83"/>
  <c r="BK69"/>
  <c r="BK48"/>
  <c r="BK76"/>
  <c r="BK31"/>
  <c r="BK66"/>
  <c r="BK58"/>
  <c r="BK46"/>
  <c r="BK17"/>
  <c r="BK39"/>
  <c r="BK13"/>
  <c r="BK15"/>
  <c r="BK63"/>
  <c r="AK8"/>
  <c r="AK56"/>
  <c r="AK65"/>
  <c r="AK21"/>
  <c r="BJ74"/>
  <c r="BJ21"/>
  <c r="BJ8"/>
  <c r="BJ65"/>
  <c r="BK65" l="1"/>
  <c r="AL32"/>
  <c r="AZ8"/>
  <c r="AZ65"/>
  <c r="AZ32"/>
  <c r="AZ21"/>
  <c r="AZ74"/>
  <c r="AZ56"/>
  <c r="AM36"/>
  <c r="AM51"/>
  <c r="AM59"/>
  <c r="AM71"/>
  <c r="AM11"/>
  <c r="AM78"/>
  <c r="AM40"/>
  <c r="AM57"/>
  <c r="AM20"/>
  <c r="AM68"/>
  <c r="AM61"/>
  <c r="AM13"/>
  <c r="AM73"/>
  <c r="AM67"/>
  <c r="AM19"/>
  <c r="AM69"/>
  <c r="AM47"/>
  <c r="AM50"/>
  <c r="AM39"/>
  <c r="AM54"/>
  <c r="AM80"/>
  <c r="AM25"/>
  <c r="AM34"/>
  <c r="AM53"/>
  <c r="AM66"/>
  <c r="AM17"/>
  <c r="AM45"/>
  <c r="AM26"/>
  <c r="AM48"/>
  <c r="AM43"/>
  <c r="AM27"/>
  <c r="AM15"/>
  <c r="AM35"/>
  <c r="AM49"/>
  <c r="AM75"/>
  <c r="AM58"/>
  <c r="AM22"/>
  <c r="AM42"/>
  <c r="AM16"/>
  <c r="AM29"/>
  <c r="AM76"/>
  <c r="AM63"/>
  <c r="AM28"/>
  <c r="AM41"/>
  <c r="AM60"/>
  <c r="AM82"/>
  <c r="AM55"/>
  <c r="AM70"/>
  <c r="AM33"/>
  <c r="AM30"/>
  <c r="AM81"/>
  <c r="AM79"/>
  <c r="AM46"/>
  <c r="AM12"/>
  <c r="AM38"/>
  <c r="AM37"/>
  <c r="AM23"/>
  <c r="AM24"/>
  <c r="AM62"/>
  <c r="AM52"/>
  <c r="AM10"/>
  <c r="AM44"/>
  <c r="AM14"/>
  <c r="AM77"/>
  <c r="AM83"/>
  <c r="AM64"/>
  <c r="AM18"/>
  <c r="AM31"/>
  <c r="AM72"/>
  <c r="AM9"/>
  <c r="BJ90"/>
  <c r="W91" s="1"/>
  <c r="AK90"/>
  <c r="X94" s="1"/>
  <c r="BK21"/>
  <c r="AL21"/>
  <c r="AL56"/>
  <c r="AL74"/>
  <c r="BL9"/>
  <c r="BL68"/>
  <c r="BL73"/>
  <c r="BL49"/>
  <c r="BL72"/>
  <c r="BL69"/>
  <c r="BL10"/>
  <c r="BL75"/>
  <c r="BL22"/>
  <c r="BL27"/>
  <c r="BL19"/>
  <c r="BL28"/>
  <c r="BL83"/>
  <c r="BL11"/>
  <c r="BM7"/>
  <c r="BL36"/>
  <c r="BL63"/>
  <c r="BL71"/>
  <c r="BL80"/>
  <c r="BL13"/>
  <c r="BL37"/>
  <c r="BL67"/>
  <c r="BL50"/>
  <c r="BL15"/>
  <c r="BL51"/>
  <c r="BL82"/>
  <c r="BL43"/>
  <c r="BL64"/>
  <c r="BL45"/>
  <c r="BL62"/>
  <c r="BL59"/>
  <c r="BL41"/>
  <c r="BL18"/>
  <c r="BL23"/>
  <c r="BL77"/>
  <c r="BL30"/>
  <c r="BL70"/>
  <c r="BL55"/>
  <c r="BL38"/>
  <c r="BL52"/>
  <c r="BL14"/>
  <c r="BL78"/>
  <c r="BL25"/>
  <c r="BL20"/>
  <c r="BL46"/>
  <c r="BL39"/>
  <c r="BL61"/>
  <c r="BL53"/>
  <c r="BL24"/>
  <c r="BL48"/>
  <c r="BL76"/>
  <c r="BL33"/>
  <c r="BL29"/>
  <c r="BL26"/>
  <c r="BL57"/>
  <c r="BL60"/>
  <c r="BL54"/>
  <c r="BL16"/>
  <c r="BL31"/>
  <c r="BL17"/>
  <c r="BL12"/>
  <c r="BL34"/>
  <c r="BL35"/>
  <c r="BL44"/>
  <c r="BL81"/>
  <c r="BL58"/>
  <c r="BL40"/>
  <c r="BL66"/>
  <c r="BL79"/>
  <c r="BL42"/>
  <c r="BL47"/>
  <c r="BK8"/>
  <c r="BK74"/>
  <c r="BK32"/>
  <c r="BK56"/>
  <c r="AL65"/>
  <c r="AL90" s="1"/>
  <c r="Y94" s="1"/>
  <c r="BL65" l="1"/>
  <c r="AM8"/>
  <c r="AZ90"/>
  <c r="Z95" s="1"/>
  <c r="C95" s="1"/>
  <c r="BM33"/>
  <c r="BM50"/>
  <c r="BM11"/>
  <c r="BM30"/>
  <c r="BM12"/>
  <c r="BM42"/>
  <c r="BM80"/>
  <c r="BM14"/>
  <c r="BM46"/>
  <c r="BM41"/>
  <c r="BM35"/>
  <c r="BM58"/>
  <c r="BM20"/>
  <c r="BM25"/>
  <c r="BM27"/>
  <c r="BM22"/>
  <c r="BM48"/>
  <c r="BM53"/>
  <c r="BM70"/>
  <c r="BM9"/>
  <c r="BM63"/>
  <c r="BM45"/>
  <c r="BM26"/>
  <c r="BM78"/>
  <c r="BM31"/>
  <c r="BM29"/>
  <c r="BM69"/>
  <c r="BM75"/>
  <c r="BM10"/>
  <c r="BM64"/>
  <c r="BM82"/>
  <c r="BM60"/>
  <c r="BM79"/>
  <c r="BM61"/>
  <c r="BM17"/>
  <c r="BM57"/>
  <c r="BM59"/>
  <c r="BM71"/>
  <c r="BM72"/>
  <c r="BM49"/>
  <c r="BM51"/>
  <c r="BM37"/>
  <c r="BM54"/>
  <c r="BM15"/>
  <c r="BM34"/>
  <c r="BM62"/>
  <c r="BM73"/>
  <c r="BM19"/>
  <c r="BM24"/>
  <c r="BM44"/>
  <c r="BM28"/>
  <c r="BM13"/>
  <c r="BM52"/>
  <c r="BM16"/>
  <c r="BM36"/>
  <c r="BM39"/>
  <c r="BM40"/>
  <c r="BM83"/>
  <c r="BM18"/>
  <c r="BM23"/>
  <c r="BM76"/>
  <c r="BM43"/>
  <c r="BM68"/>
  <c r="BM38"/>
  <c r="BM66"/>
  <c r="BM47"/>
  <c r="BM67"/>
  <c r="BM77"/>
  <c r="BM55"/>
  <c r="BM81"/>
  <c r="BL56"/>
  <c r="BL21"/>
  <c r="BL8"/>
  <c r="AM32"/>
  <c r="AM90" s="1"/>
  <c r="Z94" s="1"/>
  <c r="C94" s="1"/>
  <c r="AM21"/>
  <c r="AM74"/>
  <c r="AM65"/>
  <c r="BK90"/>
  <c r="X91" s="1"/>
  <c r="BL32"/>
  <c r="BL74"/>
  <c r="AM56"/>
  <c r="BL90" l="1"/>
  <c r="Y91" s="1"/>
  <c r="BM65"/>
  <c r="BM32"/>
  <c r="BM56"/>
  <c r="BM74"/>
  <c r="BM8"/>
  <c r="BM21"/>
  <c r="BM90" l="1"/>
  <c r="Z91" s="1"/>
  <c r="C91" s="1"/>
  <c r="R9" i="1"/>
  <c r="S9" s="1"/>
</calcChain>
</file>

<file path=xl/sharedStrings.xml><?xml version="1.0" encoding="utf-8"?>
<sst xmlns="http://schemas.openxmlformats.org/spreadsheetml/2006/main" count="885" uniqueCount="440">
  <si>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</si>
  <si>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</si>
  <si>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</si>
  <si>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</si>
  <si>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</si>
  <si>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</si>
  <si>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</si>
  <si>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</si>
  <si>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</si>
  <si>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</si>
  <si>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</si>
  <si>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</si>
  <si>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</si>
  <si>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</si>
  <si>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</si>
  <si>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</si>
  <si>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</si>
  <si>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</si>
  <si>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</si>
  <si>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</si>
  <si>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</si>
  <si>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</si>
  <si>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</si>
  <si>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</si>
  <si>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</si>
  <si>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</si>
  <si>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</si>
  <si>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</si>
  <si>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</si>
  <si>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</si>
  <si>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</si>
  <si>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</si>
  <si>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</si>
  <si>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</si>
  <si>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</si>
  <si>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</si>
  <si>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</si>
  <si>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</si>
  <si>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</si>
  <si>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</si>
  <si>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</si>
  <si>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</si>
  <si>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</si>
  <si>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</si>
  <si>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</si>
  <si>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</si>
  <si>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</si>
  <si>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</si>
  <si>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</si>
  <si>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</si>
  <si>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</si>
  <si>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</si>
  <si>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</si>
  <si>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</si>
  <si>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</si>
  <si>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</si>
  <si>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</si>
  <si>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</si>
  <si>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</si>
  <si>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</si>
  <si>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</si>
  <si>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</si>
  <si>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</si>
  <si>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</si>
  <si>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</si>
  <si>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</si>
  <si>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</si>
  <si>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</si>
  <si>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</si>
  <si>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</si>
  <si>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</si>
  <si>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</si>
  <si>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</si>
  <si>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</si>
  <si>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</si>
  <si>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</si>
  <si>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</si>
  <si>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</si>
  <si>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</si>
  <si>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</si>
  <si>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</si>
  <si>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</si>
  <si>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</si>
  <si>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</si>
  <si>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</si>
  <si>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</si>
  <si>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</si>
  <si>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</si>
  <si>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</si>
  <si>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</si>
  <si>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</si>
  <si>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</si>
  <si>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</si>
  <si>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</si>
  <si>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</si>
  <si>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</si>
  <si>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</si>
  <si>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</si>
  <si>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</si>
  <si>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</si>
  <si>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</si>
  <si>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</si>
  <si>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</si>
  <si>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</si>
  <si>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</si>
  <si>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</si>
  <si>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</si>
  <si>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</si>
  <si>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</si>
  <si>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</si>
  <si>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</si>
  <si>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</si>
  <si>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</si>
  <si>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</si>
  <si>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</si>
  <si>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</si>
  <si>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</si>
  <si>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</si>
  <si>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</si>
  <si>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</si>
  <si>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</si>
  <si>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</si>
  <si>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</si>
  <si>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</si>
  <si>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</si>
  <si>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</si>
  <si>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</si>
  <si>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</si>
  <si>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</si>
  <si>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</si>
  <si>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</si>
  <si>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</si>
  <si>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</si>
  <si>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</si>
  <si>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</si>
  <si>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</si>
  <si>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</si>
  <si>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</si>
  <si>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</si>
  <si>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</si>
  <si>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</si>
  <si>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</si>
  <si>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</si>
  <si>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</si>
  <si>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</si>
  <si>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</si>
  <si>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</si>
  <si>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</si>
  <si>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</si>
  <si>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</si>
  <si>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</si>
  <si>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</si>
  <si>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</si>
  <si>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</si>
  <si>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</si>
  <si>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</si>
  <si>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</si>
  <si>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</si>
  <si>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</si>
  <si>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</si>
  <si>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</si>
  <si>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</si>
  <si>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</si>
  <si>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</si>
  <si>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</si>
  <si>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</si>
  <si>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</si>
  <si>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</si>
  <si>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</si>
  <si>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</si>
  <si>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</si>
  <si>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</si>
  <si>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</si>
  <si>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</si>
  <si>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</si>
  <si>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</si>
  <si>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</si>
  <si>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</si>
  <si>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</si>
  <si>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</si>
  <si>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</si>
  <si>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</si>
  <si>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</si>
  <si>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</si>
  <si>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</si>
  <si>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</si>
  <si>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</si>
  <si>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</si>
  <si>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</si>
  <si>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</si>
  <si>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</si>
  <si>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</si>
  <si>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</si>
  <si>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</si>
  <si>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</si>
  <si>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</si>
  <si>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</si>
  <si>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</si>
  <si>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</si>
  <si>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</si>
  <si>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</si>
  <si>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</si>
  <si>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</si>
  <si>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</si>
  <si>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</si>
  <si>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</si>
  <si>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</si>
  <si>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</si>
  <si>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</si>
  <si>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</si>
  <si>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</si>
  <si>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</si>
  <si>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</si>
  <si>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</si>
  <si>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</si>
  <si>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</si>
  <si>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</si>
  <si>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</si>
  <si>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</si>
  <si>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</si>
  <si>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</si>
  <si>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</si>
  <si>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</si>
  <si>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</si>
  <si>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</si>
  <si>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</si>
  <si>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</si>
  <si>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</si>
  <si>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</si>
  <si>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</si>
  <si>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</si>
  <si>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</si>
  <si>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</si>
  <si>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</si>
  <si>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</si>
  <si>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</si>
  <si>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</si>
  <si>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</si>
  <si>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</si>
  <si>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</si>
  <si>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</si>
  <si>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</si>
  <si>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</si>
  <si>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</si>
  <si>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</si>
  <si>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</si>
  <si>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</si>
  <si>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</si>
  <si>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</si>
  <si>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</si>
  <si>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</si>
  <si>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</si>
  <si>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</si>
  <si>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</si>
  <si>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</si>
  <si>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</si>
  <si>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</si>
  <si>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</si>
  <si>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</si>
  <si>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</si>
  <si>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</si>
  <si>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</si>
  <si>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</si>
  <si>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</si>
  <si>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</si>
  <si>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</si>
  <si>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</si>
  <si>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</si>
  <si>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</si>
  <si>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</si>
  <si>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</si>
  <si>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</si>
  <si>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</si>
  <si>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</si>
  <si>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</si>
  <si>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Розподіл годин на тиждень за курсами і семестрами</t>
  </si>
  <si>
    <t>Кількість кредитів ЄКТС</t>
  </si>
  <si>
    <t>Усього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</si>
  <si>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</si>
  <si>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</si>
  <si>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</si>
  <si>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</si>
  <si>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</si>
  <si>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</si>
  <si>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</si>
  <si>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</si>
  <si>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</si>
  <si>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</si>
  <si>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</si>
  <si>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</si>
  <si>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</si>
  <si>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</si>
  <si>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</si>
  <si>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</si>
  <si>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</si>
  <si>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</si>
  <si>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</si>
  <si>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</si>
  <si>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Усього за циклом 1.1.</t>
  </si>
  <si>
    <t>Усього за циклом 1.2.</t>
  </si>
  <si>
    <t>2. ДИСЦИПЛІНИ ВІЛЬНОГО ВИБОРУ СТУДЕНТА</t>
  </si>
  <si>
    <t>Усього за циклом 2.2.</t>
  </si>
  <si>
    <t>Усього за вибірковою частиною</t>
  </si>
  <si>
    <t>курсовий проект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</si>
  <si>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</si>
  <si>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</si>
  <si>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</si>
  <si>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</si>
  <si>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</si>
  <si>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</si>
  <si>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</si>
  <si>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</si>
  <si>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</si>
  <si>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</si>
  <si>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</si>
  <si>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</si>
  <si>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</si>
  <si>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</si>
  <si>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</si>
  <si>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</si>
  <si>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</si>
  <si>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</si>
  <si>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</si>
  <si>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</si>
  <si>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</si>
  <si>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</si>
  <si>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</si>
  <si>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</si>
  <si>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t>27 3</t>
  </si>
  <si>
    <t>4  10</t>
  </si>
  <si>
    <t>11 17</t>
  </si>
  <si>
    <t>18 24</t>
  </si>
  <si>
    <t>29  5</t>
  </si>
  <si>
    <t>А</t>
  </si>
  <si>
    <t>С</t>
  </si>
  <si>
    <t>П</t>
  </si>
  <si>
    <t>Т</t>
  </si>
  <si>
    <t>№ з/п</t>
  </si>
  <si>
    <t>ЗАТВЕРДЖЕНО</t>
  </si>
  <si>
    <t>Освітня кваліфікація</t>
  </si>
  <si>
    <t xml:space="preserve">Форма атестації </t>
  </si>
  <si>
    <t>1.1. ЦИКЛ ЗАГАЛЬНОЇ ПІДГОТОВКИ</t>
  </si>
  <si>
    <t>1.2. ЦИКЛ ПРОФЕСІЙНОЇ ПІДГОТОВКИ</t>
  </si>
  <si>
    <t>ПРАКТИКИ</t>
  </si>
  <si>
    <t>Усього з практик</t>
  </si>
  <si>
    <t>АТЕСТАЦІЯ</t>
  </si>
  <si>
    <t>Усього з атестації</t>
  </si>
  <si>
    <t>Загальна кількість, із них:</t>
  </si>
  <si>
    <t>2. Вибіркові навчальні дисципліни</t>
  </si>
  <si>
    <t>1.1.1.</t>
  </si>
  <si>
    <t>1.1.2.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</si>
  <si>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</si>
  <si>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</si>
  <si>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</si>
  <si>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</si>
  <si>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</si>
  <si>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</si>
  <si>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</si>
  <si>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</si>
  <si>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2.1.1.</t>
  </si>
  <si>
    <t>2.1.2.</t>
  </si>
  <si>
    <t>Освітня програма</t>
  </si>
  <si>
    <t xml:space="preserve">  IV.  АТЕСТАЦІЯ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</si>
  <si>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</si>
  <si>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</si>
  <si>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>25 31</t>
  </si>
  <si>
    <t>другий (магістерський)</t>
  </si>
  <si>
    <t>3д</t>
  </si>
  <si>
    <t>ВР</t>
  </si>
  <si>
    <t>Тривалість у тижнях</t>
  </si>
  <si>
    <t xml:space="preserve">практичні, семінарські </t>
  </si>
  <si>
    <r>
      <t>1. ОБОВ</t>
    </r>
    <r>
      <rPr>
        <b/>
        <sz val="10"/>
        <rFont val="Arial"/>
        <family val="2"/>
        <charset val="204"/>
      </rPr>
      <t>'</t>
    </r>
    <r>
      <rPr>
        <b/>
        <sz val="10"/>
        <rFont val="Arial Cyr"/>
        <charset val="204"/>
      </rPr>
      <t>ЯЗКОВІ НАВЧАЛЬНІ ДИСЦИПЛІНИ</t>
    </r>
  </si>
  <si>
    <t>Усього за обов'язковою частиною</t>
  </si>
  <si>
    <t>1. Нормативні навчальні дисципліни</t>
  </si>
  <si>
    <t>СН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</si>
  <si>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ВР - виконання кваліфікаційної магістерської роботи; А – атестація;  СН - самостійне навчання.</t>
    </r>
  </si>
  <si>
    <t>Форми навчання</t>
  </si>
  <si>
    <t>1 рік, 4 місяці (90 кредитів ЄКТС)</t>
  </si>
  <si>
    <t>магістр</t>
  </si>
  <si>
    <t>Атестаційний екзамен</t>
  </si>
  <si>
    <t>Захист кваліфікаційної роботи магістра</t>
  </si>
  <si>
    <t>Іноземна мова за професійним спрямуванням</t>
  </si>
  <si>
    <t>Інноваційні тренінгові технології</t>
  </si>
  <si>
    <t xml:space="preserve"> Індивідувальна робота під керівництвом викладача</t>
  </si>
  <si>
    <t>кількість тижнів у семестрі</t>
  </si>
  <si>
    <t>Психологія злочинного світу</t>
  </si>
  <si>
    <t>Методика викладання психологічних дисциплін у ВНЗ та педмайстерність</t>
  </si>
  <si>
    <t>Психологічне забезпечення професійної діяльності в звичайних та екстремальних умовах</t>
  </si>
  <si>
    <t>Психологія організації</t>
  </si>
  <si>
    <t>Психологія та педагогіка вищої школи</t>
  </si>
  <si>
    <t>Методика та організація наукових досліджень</t>
  </si>
  <si>
    <t>Теоретико-методологічні проблеми психології</t>
  </si>
  <si>
    <t>Виконання кваліфікаційної роботи магістра</t>
  </si>
  <si>
    <t xml:space="preserve">Педагогічна практика </t>
  </si>
  <si>
    <t>2д</t>
  </si>
  <si>
    <t xml:space="preserve">Переддипломна практика </t>
  </si>
  <si>
    <t>2.1. ЦИКЛ ЗАГАЛЬНОЇ ПІДГОТОВКИ</t>
  </si>
  <si>
    <t>Психологія адиктивної поведінки / Профілактика та корекція відхилень у поведінці особистості / Кримінальна патопсихологія</t>
  </si>
  <si>
    <t>Психологія професійного спілкування / Дисципліна за вибором із загальноуніверситетського каталогу</t>
  </si>
  <si>
    <t>Усього за циклом 2.1.</t>
  </si>
  <si>
    <t>2.2. ЦИКЛ ПРОФЕСІЙНОЇ ПІДГОТОВКИ</t>
  </si>
  <si>
    <t>2.2.1.</t>
  </si>
  <si>
    <t>Психологія суїцидальної поведінки / Психологія кризового реагування / Психологія стресостійкості</t>
  </si>
  <si>
    <t>2.2.2.</t>
  </si>
  <si>
    <t>Методи сугестивних технік / Методи психологічного впливу / Психологія реклами</t>
  </si>
  <si>
    <t>2.2.3.</t>
  </si>
  <si>
    <t>Психологія масової поведінки / Психологічні особливості комунікації натовпу / Основи наукової комунікації</t>
  </si>
  <si>
    <t>2.2.4.</t>
  </si>
  <si>
    <r>
      <t>Психологічний супровід в юридичній діяльності / Професійна психологія в правоохоронних органах / Психологія професійної кар</t>
    </r>
    <r>
      <rPr>
        <sz val="10"/>
        <rFont val="Calibri"/>
        <family val="2"/>
        <charset val="204"/>
      </rPr>
      <t>'</t>
    </r>
    <r>
      <rPr>
        <sz val="10"/>
        <rFont val="Arial Cyr"/>
        <charset val="204"/>
      </rPr>
      <t>єри</t>
    </r>
  </si>
  <si>
    <t>Кількість годин на тиждень</t>
  </si>
  <si>
    <t>Навчальний план складено відповідно до освітньої програми та стандарту вищої освіти, затвердженого і введеного в дію наказом МОН України № 564 від 24.04.2019 року "Про затвердження стандурту вищої освіти за спеціальністю 053 "Психологія" для другого (магістерського) рівня вищої освіти.</t>
  </si>
  <si>
    <t>Навчальний план схвалено на засіданні Вченої ради факультету суспільних наук, протокол № ___ від "_____" _____ 2021 р.</t>
  </si>
  <si>
    <t xml:space="preserve">Декан факультету  суспільних наук  __________________________Остапець Ю.О. </t>
  </si>
  <si>
    <t>Погоджено:</t>
  </si>
  <si>
    <t>Перший проректор _________________________________________Сливка О.Г.</t>
  </si>
  <si>
    <t>Начальник навчальної частини ______________________________ Штимак А.Ю.</t>
  </si>
  <si>
    <t>Вибіркова дисципліна із кафедрального каталогу</t>
  </si>
  <si>
    <t>Вибіркова дисципліна із загальноуніверситетського каталогу</t>
  </si>
  <si>
    <t>Аудиторних годин за навчальним планом денної форми навчання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</si>
  <si>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</si>
  <si>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</si>
  <si>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</si>
  <si>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</si>
  <si>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t>Ректор_________________ Володимир СМОЛАНКА</t>
  </si>
  <si>
    <t>1. ОБОВ'ЯЗКОВІ НАВЧАЛЬНІ ДИСЦИПЛІНИ</t>
  </si>
  <si>
    <t xml:space="preserve">Теоретичне 
навчання </t>
  </si>
  <si>
    <t>Самостійне навчання</t>
  </si>
  <si>
    <t>Екзаменаційна сесія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</si>
  <si>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другого (магістерського) рівня вищої освіти".</t>
  </si>
  <si>
    <t xml:space="preserve">Декан факультету                                                   </t>
  </si>
  <si>
    <t xml:space="preserve">Факультет 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</si>
  <si>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</si>
  <si>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</si>
  <si>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ОС "Бакалавр", ОКР "Спеціаліст", ОС "Магістр"</t>
  </si>
  <si>
    <t>Термін програми (обсяг кредитів ЄКТС)</t>
  </si>
  <si>
    <t>Заочна</t>
  </si>
  <si>
    <t>Кваліфікаційний іспит</t>
  </si>
  <si>
    <r>
      <t>підготовки фахівців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 вступу</t>
    </r>
  </si>
  <si>
    <r>
      <t>"_____"_________________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</t>
    </r>
  </si>
  <si>
    <r>
      <t xml:space="preserve">Навчальний план схвалено на засіданні Вченої ради факультету </t>
    </r>
    <r>
      <rPr>
        <sz val="11"/>
        <color indexed="10"/>
        <rFont val="Times New Roman"/>
        <family val="1"/>
        <charset val="204"/>
      </rPr>
      <t>(вказати факультет)</t>
    </r>
    <r>
      <rPr>
        <sz val="11"/>
        <rFont val="Times New Roman"/>
        <family val="1"/>
        <charset val="204"/>
      </rPr>
      <t xml:space="preserve"> , протокол № ___ від "__"_______________ 202</t>
    </r>
    <r>
      <rPr>
        <sz val="11"/>
        <color indexed="10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року.</t>
    </r>
  </si>
</sst>
</file>

<file path=xl/styles.xml><?xml version="1.0" encoding="utf-8"?>
<styleSheet xmlns="http://schemas.openxmlformats.org/spreadsheetml/2006/main">
  <numFmts count="8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  <numFmt numFmtId="170" formatCode="&quot;2.&quot;0"/>
    <numFmt numFmtId="171" formatCode="&quot;3.&quot;00"/>
  </numFmts>
  <fonts count="4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7" fillId="0" borderId="0" xfId="0" applyFont="1" applyAlignment="1"/>
    <xf numFmtId="0" fontId="28" fillId="0" borderId="0" xfId="0" applyFont="1" applyAlignment="1">
      <alignment horizontal="left"/>
    </xf>
    <xf numFmtId="0" fontId="29" fillId="0" borderId="0" xfId="0" applyFont="1" applyAlignment="1"/>
    <xf numFmtId="0" fontId="26" fillId="0" borderId="0" xfId="0" applyFont="1"/>
    <xf numFmtId="0" fontId="28" fillId="0" borderId="0" xfId="0" applyFont="1"/>
    <xf numFmtId="0" fontId="33" fillId="0" borderId="3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4" xfId="0" applyFont="1" applyBorder="1" applyAlignment="1">
      <alignment horizontal="center"/>
    </xf>
    <xf numFmtId="0" fontId="28" fillId="0" borderId="7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textRotation="90" wrapText="1"/>
    </xf>
    <xf numFmtId="0" fontId="29" fillId="0" borderId="0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55" xfId="0" applyNumberFormat="1" applyFont="1" applyFill="1" applyBorder="1" applyAlignment="1" applyProtection="1">
      <alignment horizontal="center" vertical="center"/>
      <protection locked="0"/>
    </xf>
    <xf numFmtId="0" fontId="1" fillId="0" borderId="66" xfId="0" applyFont="1" applyFill="1" applyBorder="1" applyAlignment="1" applyProtection="1">
      <alignment horizontal="center"/>
      <protection locked="0"/>
    </xf>
    <xf numFmtId="0" fontId="1" fillId="0" borderId="56" xfId="0" applyFont="1" applyFill="1" applyBorder="1" applyAlignment="1" applyProtection="1">
      <alignment horizontal="center"/>
      <protection locked="0"/>
    </xf>
    <xf numFmtId="0" fontId="0" fillId="0" borderId="56" xfId="0" applyFont="1" applyFill="1" applyBorder="1" applyAlignment="1" applyProtection="1">
      <alignment horizontal="center"/>
      <protection locked="0"/>
    </xf>
    <xf numFmtId="1" fontId="1" fillId="0" borderId="56" xfId="0" applyNumberFormat="1" applyFont="1" applyFill="1" applyBorder="1" applyAlignment="1">
      <alignment horizontal="center"/>
    </xf>
    <xf numFmtId="164" fontId="1" fillId="0" borderId="56" xfId="0" applyNumberFormat="1" applyFont="1" applyFill="1" applyBorder="1" applyAlignment="1" applyProtection="1">
      <alignment horizontal="center"/>
      <protection locked="0"/>
    </xf>
    <xf numFmtId="1" fontId="1" fillId="0" borderId="74" xfId="0" applyNumberFormat="1" applyFont="1" applyFill="1" applyBorder="1" applyAlignment="1">
      <alignment horizontal="center"/>
    </xf>
    <xf numFmtId="0" fontId="0" fillId="3" borderId="66" xfId="0" applyNumberFormat="1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>
      <alignment horizontal="center" vertical="top" wrapText="1"/>
    </xf>
    <xf numFmtId="0" fontId="1" fillId="3" borderId="56" xfId="0" applyFont="1" applyFill="1" applyBorder="1" applyAlignment="1" applyProtection="1">
      <alignment horizontal="center"/>
      <protection locked="0"/>
    </xf>
    <xf numFmtId="0" fontId="1" fillId="3" borderId="56" xfId="0" applyFont="1" applyFill="1" applyBorder="1" applyAlignment="1">
      <alignment horizontal="center"/>
    </xf>
    <xf numFmtId="164" fontId="1" fillId="3" borderId="56" xfId="0" applyNumberFormat="1" applyFont="1" applyFill="1" applyBorder="1" applyAlignment="1">
      <alignment horizontal="center" vertical="top" wrapText="1"/>
    </xf>
    <xf numFmtId="1" fontId="1" fillId="3" borderId="56" xfId="0" applyNumberFormat="1" applyFont="1" applyFill="1" applyBorder="1" applyAlignment="1">
      <alignment horizontal="center" vertical="top" wrapText="1"/>
    </xf>
    <xf numFmtId="1" fontId="1" fillId="3" borderId="74" xfId="0" applyNumberFormat="1" applyFont="1" applyFill="1" applyBorder="1" applyAlignment="1">
      <alignment horizontal="center" vertical="top" wrapText="1"/>
    </xf>
    <xf numFmtId="0" fontId="0" fillId="3" borderId="0" xfId="0" applyFont="1" applyFill="1"/>
    <xf numFmtId="0" fontId="1" fillId="0" borderId="2" xfId="0" applyFont="1" applyBorder="1" applyAlignment="1">
      <alignment horizontal="right" vertical="center" wrapText="1"/>
    </xf>
    <xf numFmtId="1" fontId="1" fillId="0" borderId="78" xfId="0" applyNumberFormat="1" applyFont="1" applyFill="1" applyBorder="1" applyAlignment="1">
      <alignment horizontal="center"/>
    </xf>
    <xf numFmtId="1" fontId="1" fillId="0" borderId="79" xfId="0" applyNumberFormat="1" applyFont="1" applyFill="1" applyBorder="1" applyAlignment="1">
      <alignment horizontal="center"/>
    </xf>
    <xf numFmtId="1" fontId="1" fillId="0" borderId="81" xfId="0" applyNumberFormat="1" applyFont="1" applyFill="1" applyBorder="1" applyAlignment="1">
      <alignment horizontal="center"/>
    </xf>
    <xf numFmtId="0" fontId="1" fillId="0" borderId="83" xfId="0" applyFont="1" applyFill="1" applyBorder="1" applyAlignment="1" applyProtection="1">
      <alignment horizontal="right" vertical="center" wrapText="1"/>
      <protection locked="0"/>
    </xf>
    <xf numFmtId="0" fontId="1" fillId="0" borderId="78" xfId="0" applyNumberFormat="1" applyFont="1" applyFill="1" applyBorder="1" applyAlignment="1" applyProtection="1">
      <alignment horizontal="center"/>
      <protection locked="0"/>
    </xf>
    <xf numFmtId="0" fontId="1" fillId="0" borderId="79" xfId="0" applyFont="1" applyFill="1" applyBorder="1" applyAlignment="1" applyProtection="1">
      <alignment horizontal="center"/>
      <protection locked="0"/>
    </xf>
    <xf numFmtId="0" fontId="0" fillId="0" borderId="79" xfId="0" applyFont="1" applyFill="1" applyBorder="1" applyAlignment="1" applyProtection="1">
      <alignment horizontal="center"/>
      <protection locked="0"/>
    </xf>
    <xf numFmtId="164" fontId="1" fillId="0" borderId="79" xfId="0" applyNumberFormat="1" applyFont="1" applyFill="1" applyBorder="1" applyAlignment="1">
      <alignment horizontal="center"/>
    </xf>
    <xf numFmtId="1" fontId="1" fillId="0" borderId="84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right" vertical="center" wrapText="1"/>
    </xf>
    <xf numFmtId="0" fontId="1" fillId="3" borderId="66" xfId="0" applyFont="1" applyFill="1" applyBorder="1" applyAlignment="1">
      <alignment horizontal="center"/>
    </xf>
    <xf numFmtId="164" fontId="1" fillId="3" borderId="66" xfId="0" applyNumberFormat="1" applyFont="1" applyFill="1" applyBorder="1" applyAlignment="1">
      <alignment horizontal="center"/>
    </xf>
    <xf numFmtId="170" fontId="1" fillId="2" borderId="67" xfId="0" applyNumberFormat="1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right" wrapText="1"/>
    </xf>
    <xf numFmtId="1" fontId="1" fillId="2" borderId="85" xfId="0" applyNumberFormat="1" applyFont="1" applyFill="1" applyBorder="1" applyAlignment="1">
      <alignment horizontal="center"/>
    </xf>
    <xf numFmtId="1" fontId="1" fillId="2" borderId="86" xfId="0" applyNumberFormat="1" applyFont="1" applyFill="1" applyBorder="1" applyAlignment="1">
      <alignment horizontal="center"/>
    </xf>
    <xf numFmtId="0" fontId="1" fillId="0" borderId="50" xfId="0" applyFont="1" applyBorder="1" applyAlignment="1">
      <alignment horizontal="left" wrapText="1"/>
    </xf>
    <xf numFmtId="1" fontId="1" fillId="0" borderId="36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52" xfId="0" applyFont="1" applyBorder="1" applyAlignment="1">
      <alignment horizontal="left" wrapText="1"/>
    </xf>
    <xf numFmtId="1" fontId="1" fillId="0" borderId="39" xfId="0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0" fontId="1" fillId="0" borderId="87" xfId="0" applyFont="1" applyFill="1" applyBorder="1" applyAlignment="1">
      <alignment horizontal="left"/>
    </xf>
    <xf numFmtId="0" fontId="1" fillId="0" borderId="88" xfId="0" applyFont="1" applyFill="1" applyBorder="1" applyAlignment="1">
      <alignment horizontal="center"/>
    </xf>
    <xf numFmtId="1" fontId="1" fillId="0" borderId="88" xfId="0" applyNumberFormat="1" applyFont="1" applyFill="1" applyBorder="1" applyAlignment="1">
      <alignment horizontal="center"/>
    </xf>
    <xf numFmtId="0" fontId="1" fillId="0" borderId="89" xfId="0" applyFont="1" applyFill="1" applyBorder="1" applyAlignment="1">
      <alignment horizontal="left"/>
    </xf>
    <xf numFmtId="0" fontId="0" fillId="0" borderId="90" xfId="0" applyFont="1" applyFill="1" applyBorder="1" applyAlignment="1">
      <alignment horizontal="center"/>
    </xf>
    <xf numFmtId="1" fontId="0" fillId="0" borderId="90" xfId="0" applyNumberFormat="1" applyFont="1" applyFill="1" applyBorder="1" applyAlignment="1">
      <alignment horizontal="center"/>
    </xf>
    <xf numFmtId="1" fontId="1" fillId="0" borderId="90" xfId="0" applyNumberFormat="1" applyFont="1" applyFill="1" applyBorder="1" applyAlignment="1">
      <alignment horizontal="center"/>
    </xf>
    <xf numFmtId="0" fontId="1" fillId="0" borderId="9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left"/>
    </xf>
    <xf numFmtId="0" fontId="0" fillId="0" borderId="92" xfId="0" applyFont="1" applyFill="1" applyBorder="1" applyAlignment="1">
      <alignment horizontal="center"/>
    </xf>
    <xf numFmtId="1" fontId="0" fillId="0" borderId="92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1" xfId="0" applyFont="1" applyBorder="1" applyAlignment="1" applyProtection="1">
      <alignment wrapText="1"/>
      <protection locked="0"/>
    </xf>
    <xf numFmtId="0" fontId="0" fillId="3" borderId="1" xfId="0" applyFont="1" applyFill="1" applyBorder="1" applyProtection="1">
      <protection locked="0"/>
    </xf>
    <xf numFmtId="1" fontId="0" fillId="0" borderId="0" xfId="0" applyNumberFormat="1" applyFont="1"/>
    <xf numFmtId="1" fontId="0" fillId="0" borderId="77" xfId="0" applyNumberFormat="1" applyFont="1" applyFill="1" applyBorder="1" applyAlignment="1">
      <alignment horizontal="center" vertical="center"/>
    </xf>
    <xf numFmtId="1" fontId="0" fillId="0" borderId="76" xfId="0" applyNumberFormat="1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/>
    </xf>
    <xf numFmtId="1" fontId="0" fillId="0" borderId="75" xfId="0" applyNumberFormat="1" applyFont="1" applyFill="1" applyBorder="1" applyAlignment="1">
      <alignment horizontal="center"/>
    </xf>
    <xf numFmtId="0" fontId="0" fillId="3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34" xfId="0" applyNumberFormat="1" applyFont="1" applyBorder="1" applyAlignment="1" applyProtection="1">
      <alignment horizontal="center" vertical="center"/>
      <protection locked="0"/>
    </xf>
    <xf numFmtId="1" fontId="0" fillId="0" borderId="36" xfId="0" applyNumberFormat="1" applyFont="1" applyBorder="1" applyAlignment="1" applyProtection="1">
      <alignment horizontal="center" vertical="center"/>
      <protection hidden="1"/>
    </xf>
    <xf numFmtId="1" fontId="0" fillId="0" borderId="12" xfId="0" applyNumberFormat="1" applyFont="1" applyBorder="1" applyAlignment="1" applyProtection="1">
      <alignment horizontal="center" vertical="center"/>
      <protection hidden="1"/>
    </xf>
    <xf numFmtId="1" fontId="0" fillId="0" borderId="37" xfId="0" applyNumberFormat="1" applyFont="1" applyBorder="1" applyAlignment="1" applyProtection="1">
      <alignment horizontal="center" vertical="center"/>
      <protection hidden="1"/>
    </xf>
    <xf numFmtId="0" fontId="0" fillId="3" borderId="38" xfId="0" applyNumberFormat="1" applyFont="1" applyFill="1" applyBorder="1" applyAlignment="1" applyProtection="1">
      <alignment horizontal="center" vertical="center"/>
      <protection locked="0"/>
    </xf>
    <xf numFmtId="1" fontId="0" fillId="0" borderId="39" xfId="0" applyNumberFormat="1" applyFont="1" applyBorder="1" applyAlignment="1" applyProtection="1">
      <alignment horizontal="center" vertical="center"/>
      <protection hidden="1"/>
    </xf>
    <xf numFmtId="1" fontId="0" fillId="0" borderId="18" xfId="0" applyNumberFormat="1" applyFont="1" applyBorder="1" applyAlignment="1" applyProtection="1">
      <alignment horizontal="center" vertical="center"/>
      <protection hidden="1"/>
    </xf>
    <xf numFmtId="1" fontId="0" fillId="0" borderId="25" xfId="0" applyNumberFormat="1" applyFont="1" applyBorder="1" applyAlignment="1" applyProtection="1">
      <alignment horizontal="center" vertical="center"/>
      <protection hidden="1"/>
    </xf>
    <xf numFmtId="0" fontId="1" fillId="0" borderId="74" xfId="0" applyFont="1" applyBorder="1" applyAlignment="1">
      <alignment horizontal="left"/>
    </xf>
    <xf numFmtId="1" fontId="1" fillId="0" borderId="66" xfId="0" applyNumberFormat="1" applyFont="1" applyFill="1" applyBorder="1" applyAlignment="1">
      <alignment horizontal="center" wrapText="1"/>
    </xf>
    <xf numFmtId="1" fontId="1" fillId="0" borderId="56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/>
    </xf>
    <xf numFmtId="1" fontId="0" fillId="3" borderId="71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wrapText="1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1" fontId="0" fillId="0" borderId="15" xfId="0" applyNumberFormat="1" applyFont="1" applyBorder="1" applyAlignment="1">
      <alignment horizontal="center" vertical="center"/>
    </xf>
    <xf numFmtId="1" fontId="0" fillId="0" borderId="15" xfId="0" applyNumberFormat="1" applyFont="1" applyBorder="1" applyAlignment="1" applyProtection="1">
      <alignment horizontal="center" vertical="center"/>
      <protection locked="0"/>
    </xf>
    <xf numFmtId="1" fontId="0" fillId="0" borderId="43" xfId="0" applyNumberFormat="1" applyFont="1" applyBorder="1" applyAlignment="1" applyProtection="1">
      <alignment horizontal="center" vertical="center"/>
      <protection locked="0"/>
    </xf>
    <xf numFmtId="1" fontId="0" fillId="3" borderId="38" xfId="0" applyNumberFormat="1" applyFont="1" applyFill="1" applyBorder="1" applyAlignment="1" applyProtection="1">
      <alignment horizontal="center" vertical="center"/>
      <protection locked="0"/>
    </xf>
    <xf numFmtId="1" fontId="0" fillId="0" borderId="38" xfId="0" applyNumberFormat="1" applyFont="1" applyBorder="1" applyAlignment="1" applyProtection="1">
      <alignment horizontal="center" vertical="center"/>
      <protection hidden="1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1" fontId="0" fillId="0" borderId="24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8" xfId="0" applyNumberFormat="1" applyFont="1" applyFill="1" applyBorder="1" applyAlignment="1" applyProtection="1">
      <alignment horizontal="center" vertical="center"/>
      <protection hidden="1"/>
    </xf>
    <xf numFmtId="1" fontId="0" fillId="0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/>
    <xf numFmtId="14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vertical="center" wrapText="1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1" fontId="0" fillId="0" borderId="48" xfId="0" applyNumberFormat="1" applyFont="1" applyBorder="1" applyAlignment="1">
      <alignment horizontal="center" vertical="center"/>
    </xf>
    <xf numFmtId="1" fontId="0" fillId="0" borderId="48" xfId="0" applyNumberFormat="1" applyFont="1" applyBorder="1" applyAlignment="1" applyProtection="1">
      <alignment horizontal="center" vertical="center"/>
      <protection locked="0"/>
    </xf>
    <xf numFmtId="1" fontId="0" fillId="0" borderId="82" xfId="0" applyNumberFormat="1" applyFont="1" applyBorder="1" applyAlignment="1" applyProtection="1">
      <alignment horizontal="center" vertical="center"/>
      <protection locked="0"/>
    </xf>
    <xf numFmtId="1" fontId="1" fillId="0" borderId="39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" fontId="0" fillId="3" borderId="55" xfId="0" applyNumberFormat="1" applyFont="1" applyFill="1" applyBorder="1" applyAlignment="1" applyProtection="1">
      <alignment horizontal="center" vertical="center"/>
      <protection locked="0"/>
    </xf>
    <xf numFmtId="1" fontId="1" fillId="0" borderId="56" xfId="0" applyNumberFormat="1" applyFont="1" applyFill="1" applyBorder="1" applyAlignment="1" applyProtection="1">
      <alignment horizontal="center"/>
      <protection locked="0"/>
    </xf>
    <xf numFmtId="1" fontId="1" fillId="0" borderId="53" xfId="0" applyNumberFormat="1" applyFont="1" applyFill="1" applyBorder="1" applyAlignment="1" applyProtection="1">
      <alignment horizontal="center"/>
      <protection locked="0"/>
    </xf>
    <xf numFmtId="1" fontId="0" fillId="3" borderId="5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0" fillId="0" borderId="0" xfId="0" applyFont="1" applyAlignment="1">
      <alignment horizontal="left"/>
    </xf>
    <xf numFmtId="1" fontId="1" fillId="0" borderId="38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1" fillId="0" borderId="56" xfId="0" applyFont="1" applyBorder="1" applyAlignment="1" applyProtection="1">
      <alignment horizontal="right" vertical="center" wrapText="1"/>
      <protection locked="0"/>
    </xf>
    <xf numFmtId="0" fontId="0" fillId="3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wrapText="1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1" fontId="0" fillId="0" borderId="12" xfId="0" applyNumberFormat="1" applyFont="1" applyBorder="1" applyAlignment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  <protection locked="0"/>
    </xf>
    <xf numFmtId="0" fontId="0" fillId="3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" fontId="0" fillId="0" borderId="18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 applyProtection="1">
      <alignment horizontal="center" vertical="center"/>
      <protection locked="0"/>
    </xf>
    <xf numFmtId="0" fontId="0" fillId="3" borderId="59" xfId="0" applyNumberFormat="1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right" vertical="center" wrapText="1"/>
      <protection locked="0"/>
    </xf>
    <xf numFmtId="0" fontId="1" fillId="3" borderId="33" xfId="0" applyFont="1" applyFill="1" applyBorder="1" applyAlignment="1">
      <alignment horizontal="center" vertical="top" wrapText="1"/>
    </xf>
    <xf numFmtId="0" fontId="1" fillId="3" borderId="33" xfId="0" applyFont="1" applyFill="1" applyBorder="1" applyAlignment="1" applyProtection="1">
      <alignment horizontal="center"/>
      <protection locked="0"/>
    </xf>
    <xf numFmtId="164" fontId="1" fillId="3" borderId="33" xfId="0" applyNumberFormat="1" applyFont="1" applyFill="1" applyBorder="1" applyAlignment="1">
      <alignment horizontal="center" vertical="top" wrapText="1"/>
    </xf>
    <xf numFmtId="1" fontId="1" fillId="3" borderId="33" xfId="0" applyNumberFormat="1" applyFont="1" applyFill="1" applyBorder="1" applyAlignment="1">
      <alignment horizontal="center" vertical="top" wrapText="1"/>
    </xf>
    <xf numFmtId="1" fontId="1" fillId="3" borderId="59" xfId="0" applyNumberFormat="1" applyFont="1" applyFill="1" applyBorder="1" applyAlignment="1">
      <alignment horizontal="center" vertical="top" wrapText="1"/>
    </xf>
    <xf numFmtId="1" fontId="1" fillId="3" borderId="28" xfId="0" applyNumberFormat="1" applyFont="1" applyFill="1" applyBorder="1" applyAlignment="1">
      <alignment horizontal="center" vertical="top" wrapText="1"/>
    </xf>
    <xf numFmtId="170" fontId="1" fillId="0" borderId="102" xfId="0" applyNumberFormat="1" applyFont="1" applyFill="1" applyBorder="1" applyAlignment="1">
      <alignment horizontal="center" vertical="center"/>
    </xf>
    <xf numFmtId="1" fontId="1" fillId="0" borderId="86" xfId="0" applyNumberFormat="1" applyFont="1" applyFill="1" applyBorder="1" applyAlignment="1">
      <alignment horizontal="center"/>
    </xf>
    <xf numFmtId="164" fontId="1" fillId="0" borderId="86" xfId="0" applyNumberFormat="1" applyFont="1" applyFill="1" applyBorder="1" applyAlignment="1">
      <alignment horizontal="center"/>
    </xf>
    <xf numFmtId="0" fontId="0" fillId="0" borderId="71" xfId="0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1" fontId="0" fillId="0" borderId="37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0" fontId="0" fillId="3" borderId="71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03" xfId="0" applyNumberFormat="1" applyFont="1" applyFill="1" applyBorder="1" applyAlignment="1">
      <alignment horizontal="center"/>
    </xf>
    <xf numFmtId="1" fontId="1" fillId="0" borderId="93" xfId="0" applyNumberFormat="1" applyFont="1" applyFill="1" applyBorder="1" applyAlignment="1">
      <alignment horizontal="center"/>
    </xf>
    <xf numFmtId="1" fontId="1" fillId="0" borderId="94" xfId="0" applyNumberFormat="1" applyFont="1" applyFill="1" applyBorder="1" applyAlignment="1">
      <alignment horizontal="center"/>
    </xf>
    <xf numFmtId="0" fontId="0" fillId="3" borderId="40" xfId="0" applyNumberFormat="1" applyFont="1" applyFill="1" applyBorder="1" applyAlignment="1" applyProtection="1">
      <alignment vertical="center"/>
      <protection locked="0"/>
    </xf>
    <xf numFmtId="1" fontId="1" fillId="3" borderId="66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64" fontId="1" fillId="2" borderId="86" xfId="0" applyNumberFormat="1" applyFont="1" applyFill="1" applyBorder="1" applyAlignment="1">
      <alignment horizontal="center"/>
    </xf>
    <xf numFmtId="1" fontId="1" fillId="2" borderId="104" xfId="0" applyNumberFormat="1" applyFont="1" applyFill="1" applyBorder="1" applyAlignment="1">
      <alignment horizontal="center"/>
    </xf>
    <xf numFmtId="1" fontId="1" fillId="2" borderId="105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 vertical="center"/>
    </xf>
    <xf numFmtId="1" fontId="1" fillId="0" borderId="58" xfId="0" applyNumberFormat="1" applyFont="1" applyFill="1" applyBorder="1" applyAlignment="1">
      <alignment horizontal="center" vertical="center"/>
    </xf>
    <xf numFmtId="1" fontId="1" fillId="0" borderId="37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/>
    </xf>
    <xf numFmtId="1" fontId="1" fillId="0" borderId="73" xfId="0" applyNumberFormat="1" applyFont="1" applyFill="1" applyBorder="1" applyAlignment="1">
      <alignment horizontal="center"/>
    </xf>
    <xf numFmtId="1" fontId="1" fillId="0" borderId="25" xfId="0" applyNumberFormat="1" applyFont="1" applyFill="1" applyBorder="1" applyAlignment="1">
      <alignment horizontal="center"/>
    </xf>
    <xf numFmtId="170" fontId="1" fillId="0" borderId="0" xfId="0" applyNumberFormat="1" applyFont="1" applyFill="1" applyBorder="1" applyAlignment="1">
      <alignment horizontal="center" vertical="center"/>
    </xf>
    <xf numFmtId="1" fontId="1" fillId="0" borderId="106" xfId="0" applyNumberFormat="1" applyFont="1" applyFill="1" applyBorder="1" applyAlignment="1">
      <alignment horizontal="center"/>
    </xf>
    <xf numFmtId="1" fontId="1" fillId="0" borderId="107" xfId="0" applyNumberFormat="1" applyFont="1" applyBorder="1" applyAlignment="1">
      <alignment horizontal="center"/>
    </xf>
    <xf numFmtId="1" fontId="1" fillId="0" borderId="108" xfId="0" applyNumberFormat="1" applyFont="1" applyBorder="1" applyAlignment="1">
      <alignment horizontal="center"/>
    </xf>
    <xf numFmtId="171" fontId="0" fillId="0" borderId="0" xfId="0" applyNumberFormat="1" applyFont="1" applyFill="1" applyBorder="1" applyAlignment="1">
      <alignment horizontal="center" vertical="center"/>
    </xf>
    <xf numFmtId="1" fontId="1" fillId="0" borderId="109" xfId="0" applyNumberFormat="1" applyFont="1" applyFill="1" applyBorder="1" applyAlignment="1">
      <alignment horizontal="center"/>
    </xf>
    <xf numFmtId="1" fontId="0" fillId="0" borderId="110" xfId="0" applyNumberFormat="1" applyFont="1" applyFill="1" applyBorder="1" applyAlignment="1">
      <alignment horizontal="center"/>
    </xf>
    <xf numFmtId="1" fontId="0" fillId="0" borderId="111" xfId="0" applyNumberFormat="1" applyFont="1" applyFill="1" applyBorder="1" applyAlignment="1">
      <alignment horizontal="center"/>
    </xf>
    <xf numFmtId="1" fontId="0" fillId="0" borderId="101" xfId="0" applyNumberFormat="1" applyFont="1" applyFill="1" applyBorder="1" applyAlignment="1">
      <alignment horizontal="center"/>
    </xf>
    <xf numFmtId="1" fontId="0" fillId="0" borderId="77" xfId="0" applyNumberFormat="1" applyFont="1" applyFill="1" applyBorder="1" applyAlignment="1">
      <alignment horizontal="center"/>
    </xf>
    <xf numFmtId="1" fontId="0" fillId="0" borderId="112" xfId="0" applyNumberFormat="1" applyFont="1" applyFill="1" applyBorder="1" applyAlignment="1">
      <alignment horizontal="center"/>
    </xf>
    <xf numFmtId="1" fontId="0" fillId="0" borderId="113" xfId="0" applyNumberFormat="1" applyFont="1" applyFill="1" applyBorder="1" applyAlignment="1">
      <alignment horizontal="center"/>
    </xf>
    <xf numFmtId="1" fontId="0" fillId="0" borderId="114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0" fillId="0" borderId="115" xfId="0" applyNumberFormat="1" applyFont="1" applyFill="1" applyBorder="1" applyAlignment="1" applyProtection="1">
      <alignment horizontal="center" vertical="center"/>
      <protection hidden="1"/>
    </xf>
    <xf numFmtId="164" fontId="0" fillId="0" borderId="115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Font="1" applyFill="1" applyBorder="1" applyAlignment="1">
      <alignment horizontal="left"/>
    </xf>
    <xf numFmtId="164" fontId="0" fillId="0" borderId="116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12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/>
    <xf numFmtId="1" fontId="34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/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 vertical="center"/>
    </xf>
    <xf numFmtId="1" fontId="28" fillId="0" borderId="18" xfId="0" applyNumberFormat="1" applyFont="1" applyFill="1" applyBorder="1" applyAlignment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/>
    </xf>
    <xf numFmtId="0" fontId="28" fillId="0" borderId="85" xfId="0" applyFont="1" applyFill="1" applyBorder="1" applyAlignment="1">
      <alignment horizontal="center" vertical="center"/>
    </xf>
    <xf numFmtId="0" fontId="28" fillId="0" borderId="86" xfId="0" applyFont="1" applyFill="1" applyBorder="1" applyAlignment="1">
      <alignment horizontal="center"/>
    </xf>
    <xf numFmtId="1" fontId="28" fillId="0" borderId="33" xfId="0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164" fontId="34" fillId="0" borderId="0" xfId="0" applyNumberFormat="1" applyFont="1" applyFill="1" applyAlignment="1">
      <alignment vertical="center"/>
    </xf>
    <xf numFmtId="1" fontId="34" fillId="0" borderId="18" xfId="0" applyNumberFormat="1" applyFont="1" applyFill="1" applyBorder="1" applyAlignment="1">
      <alignment horizontal="center" vertical="center"/>
    </xf>
    <xf numFmtId="1" fontId="34" fillId="0" borderId="25" xfId="0" applyNumberFormat="1" applyFont="1" applyFill="1" applyBorder="1" applyAlignment="1">
      <alignment horizontal="center" vertical="center"/>
    </xf>
    <xf numFmtId="0" fontId="34" fillId="3" borderId="5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1" fontId="34" fillId="0" borderId="1" xfId="0" applyNumberFormat="1" applyFont="1" applyBorder="1" applyAlignment="1" applyProtection="1">
      <alignment horizontal="center" vertical="center"/>
      <protection locked="0"/>
    </xf>
    <xf numFmtId="1" fontId="34" fillId="0" borderId="1" xfId="0" applyNumberFormat="1" applyFont="1" applyBorder="1" applyAlignment="1">
      <alignment horizontal="center" vertical="center"/>
    </xf>
    <xf numFmtId="1" fontId="34" fillId="0" borderId="34" xfId="0" applyNumberFormat="1" applyFont="1" applyBorder="1" applyAlignment="1" applyProtection="1">
      <alignment horizontal="center" vertical="center"/>
      <protection locked="0"/>
    </xf>
    <xf numFmtId="1" fontId="34" fillId="0" borderId="36" xfId="0" applyNumberFormat="1" applyFont="1" applyFill="1" applyBorder="1" applyAlignment="1" applyProtection="1">
      <alignment horizontal="center" vertical="center"/>
      <protection locked="0"/>
    </xf>
    <xf numFmtId="1" fontId="34" fillId="0" borderId="12" xfId="0" applyNumberFormat="1" applyFont="1" applyFill="1" applyBorder="1" applyAlignment="1" applyProtection="1">
      <alignment horizontal="center" vertical="center"/>
      <protection locked="0"/>
    </xf>
    <xf numFmtId="164" fontId="34" fillId="0" borderId="12" xfId="0" applyNumberFormat="1" applyFont="1" applyFill="1" applyBorder="1" applyAlignment="1" applyProtection="1">
      <alignment horizontal="center" vertical="center"/>
      <protection locked="0"/>
    </xf>
    <xf numFmtId="164" fontId="34" fillId="0" borderId="37" xfId="0" applyNumberFormat="1" applyFont="1" applyFill="1" applyBorder="1" applyAlignment="1" applyProtection="1">
      <alignment horizontal="center" vertical="center"/>
      <protection locked="0"/>
    </xf>
    <xf numFmtId="0" fontId="34" fillId="3" borderId="72" xfId="0" applyNumberFormat="1" applyFont="1" applyFill="1" applyBorder="1" applyAlignment="1" applyProtection="1">
      <alignment horizontal="center" vertical="center"/>
      <protection locked="0"/>
    </xf>
    <xf numFmtId="0" fontId="34" fillId="3" borderId="48" xfId="0" applyFont="1" applyFill="1" applyBorder="1" applyProtection="1">
      <protection locked="0"/>
    </xf>
    <xf numFmtId="0" fontId="34" fillId="0" borderId="48" xfId="0" applyFont="1" applyBorder="1" applyAlignment="1" applyProtection="1">
      <alignment horizontal="center" vertical="center"/>
      <protection locked="0"/>
    </xf>
    <xf numFmtId="1" fontId="34" fillId="0" borderId="48" xfId="0" applyNumberFormat="1" applyFont="1" applyBorder="1" applyAlignment="1" applyProtection="1">
      <alignment horizontal="center" vertical="center"/>
      <protection locked="0"/>
    </xf>
    <xf numFmtId="1" fontId="34" fillId="0" borderId="48" xfId="0" applyNumberFormat="1" applyFont="1" applyBorder="1" applyAlignment="1">
      <alignment horizontal="center" vertical="center"/>
    </xf>
    <xf numFmtId="1" fontId="34" fillId="0" borderId="82" xfId="0" applyNumberFormat="1" applyFont="1" applyBorder="1" applyAlignment="1" applyProtection="1">
      <alignment horizontal="center" vertical="center"/>
      <protection locked="0"/>
    </xf>
    <xf numFmtId="1" fontId="34" fillId="0" borderId="72" xfId="0" applyNumberFormat="1" applyFont="1" applyFill="1" applyBorder="1" applyAlignment="1" applyProtection="1">
      <alignment horizontal="center" vertical="center"/>
      <protection locked="0"/>
    </xf>
    <xf numFmtId="1" fontId="34" fillId="0" borderId="48" xfId="0" applyNumberFormat="1" applyFont="1" applyFill="1" applyBorder="1" applyAlignment="1" applyProtection="1">
      <alignment horizontal="center" vertical="center"/>
      <protection locked="0"/>
    </xf>
    <xf numFmtId="164" fontId="34" fillId="0" borderId="48" xfId="0" applyNumberFormat="1" applyFont="1" applyFill="1" applyBorder="1" applyAlignment="1" applyProtection="1">
      <alignment horizontal="center" vertical="center"/>
      <protection locked="0"/>
    </xf>
    <xf numFmtId="164" fontId="34" fillId="0" borderId="49" xfId="0" applyNumberFormat="1" applyFont="1" applyFill="1" applyBorder="1" applyAlignment="1" applyProtection="1">
      <alignment horizontal="center" vertical="center"/>
      <protection locked="0"/>
    </xf>
    <xf numFmtId="1" fontId="34" fillId="0" borderId="55" xfId="0" applyNumberFormat="1" applyFont="1" applyFill="1" applyBorder="1" applyAlignment="1" applyProtection="1">
      <alignment horizontal="center" vertical="center"/>
      <protection locked="0"/>
    </xf>
    <xf numFmtId="0" fontId="39" fillId="0" borderId="74" xfId="0" applyFont="1" applyBorder="1" applyAlignment="1">
      <alignment horizontal="left"/>
    </xf>
    <xf numFmtId="0" fontId="39" fillId="0" borderId="66" xfId="0" applyFont="1" applyFill="1" applyBorder="1" applyAlignment="1" applyProtection="1">
      <alignment horizontal="center"/>
      <protection locked="0"/>
    </xf>
    <xf numFmtId="0" fontId="39" fillId="0" borderId="56" xfId="0" applyFont="1" applyFill="1" applyBorder="1" applyAlignment="1" applyProtection="1">
      <alignment horizontal="center"/>
      <protection locked="0"/>
    </xf>
    <xf numFmtId="0" fontId="34" fillId="0" borderId="56" xfId="0" applyFont="1" applyFill="1" applyBorder="1" applyAlignment="1" applyProtection="1">
      <alignment horizontal="center"/>
      <protection locked="0"/>
    </xf>
    <xf numFmtId="1" fontId="39" fillId="0" borderId="56" xfId="0" applyNumberFormat="1" applyFont="1" applyFill="1" applyBorder="1" applyAlignment="1">
      <alignment horizontal="center"/>
    </xf>
    <xf numFmtId="164" fontId="39" fillId="0" borderId="56" xfId="0" applyNumberFormat="1" applyFont="1" applyFill="1" applyBorder="1" applyAlignment="1" applyProtection="1">
      <alignment horizontal="center"/>
      <protection locked="0"/>
    </xf>
    <xf numFmtId="1" fontId="39" fillId="0" borderId="74" xfId="0" applyNumberFormat="1" applyFont="1" applyFill="1" applyBorder="1" applyAlignment="1">
      <alignment horizontal="center"/>
    </xf>
    <xf numFmtId="1" fontId="39" fillId="0" borderId="66" xfId="0" applyNumberFormat="1" applyFont="1" applyFill="1" applyBorder="1" applyAlignment="1">
      <alignment horizontal="center" vertical="center"/>
    </xf>
    <xf numFmtId="1" fontId="39" fillId="0" borderId="40" xfId="0" applyNumberFormat="1" applyFont="1" applyFill="1" applyBorder="1" applyAlignment="1">
      <alignment horizontal="center" vertical="center"/>
    </xf>
    <xf numFmtId="1" fontId="34" fillId="3" borderId="71" xfId="0" applyNumberFormat="1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wrapText="1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1" fontId="34" fillId="0" borderId="15" xfId="0" applyNumberFormat="1" applyFont="1" applyBorder="1" applyAlignment="1" applyProtection="1">
      <alignment horizontal="center" vertical="center"/>
      <protection locked="0"/>
    </xf>
    <xf numFmtId="1" fontId="34" fillId="0" borderId="15" xfId="0" applyNumberFormat="1" applyFont="1" applyBorder="1" applyAlignment="1">
      <alignment horizontal="center" vertical="center"/>
    </xf>
    <xf numFmtId="1" fontId="34" fillId="0" borderId="43" xfId="0" applyNumberFormat="1" applyFont="1" applyBorder="1" applyAlignment="1" applyProtection="1">
      <alignment horizontal="center" vertical="center"/>
      <protection locked="0"/>
    </xf>
    <xf numFmtId="1" fontId="34" fillId="0" borderId="12" xfId="0" applyNumberFormat="1" applyFont="1" applyFill="1" applyBorder="1" applyAlignment="1">
      <alignment horizontal="center" vertical="center"/>
    </xf>
    <xf numFmtId="164" fontId="34" fillId="0" borderId="12" xfId="0" applyNumberFormat="1" applyFont="1" applyFill="1" applyBorder="1" applyAlignment="1">
      <alignment horizontal="center" vertical="center"/>
    </xf>
    <xf numFmtId="164" fontId="34" fillId="0" borderId="37" xfId="0" applyNumberFormat="1" applyFont="1" applyFill="1" applyBorder="1" applyAlignment="1">
      <alignment horizontal="center" vertical="center"/>
    </xf>
    <xf numFmtId="1" fontId="34" fillId="3" borderId="38" xfId="0" applyNumberFormat="1" applyFont="1" applyFill="1" applyBorder="1" applyAlignment="1" applyProtection="1">
      <alignment horizontal="center" vertical="center"/>
      <protection locked="0"/>
    </xf>
    <xf numFmtId="1" fontId="34" fillId="0" borderId="38" xfId="0" applyNumberFormat="1" applyFont="1" applyFill="1" applyBorder="1" applyAlignment="1" applyProtection="1">
      <alignment horizontal="center" vertical="center"/>
      <protection locked="0"/>
    </xf>
    <xf numFmtId="1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24" xfId="0" applyNumberFormat="1" applyFont="1" applyFill="1" applyBorder="1" applyAlignment="1">
      <alignment horizontal="center" vertical="center"/>
    </xf>
    <xf numFmtId="1" fontId="34" fillId="0" borderId="38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left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1" fontId="34" fillId="0" borderId="1" xfId="0" applyNumberFormat="1" applyFont="1" applyFill="1" applyBorder="1" applyAlignment="1" applyProtection="1">
      <alignment horizontal="center" vertical="center"/>
      <protection locked="0"/>
    </xf>
    <xf numFmtId="1" fontId="34" fillId="0" borderId="34" xfId="0" applyNumberFormat="1" applyFont="1" applyFill="1" applyBorder="1" applyAlignment="1" applyProtection="1">
      <alignment horizontal="center" vertical="center"/>
      <protection locked="0"/>
    </xf>
    <xf numFmtId="164" fontId="34" fillId="0" borderId="1" xfId="0" applyNumberFormat="1" applyFont="1" applyFill="1" applyBorder="1" applyAlignment="1" applyProtection="1">
      <alignment horizontal="center" vertical="center"/>
      <protection locked="0"/>
    </xf>
    <xf numFmtId="164" fontId="34" fillId="0" borderId="24" xfId="0" applyNumberFormat="1" applyFont="1" applyFill="1" applyBorder="1" applyAlignment="1" applyProtection="1">
      <alignment horizontal="center" vertical="center"/>
      <protection locked="0"/>
    </xf>
    <xf numFmtId="14" fontId="34" fillId="3" borderId="72" xfId="0" applyNumberFormat="1" applyFont="1" applyFill="1" applyBorder="1" applyAlignment="1" applyProtection="1">
      <alignment horizontal="center" vertical="center"/>
      <protection locked="0"/>
    </xf>
    <xf numFmtId="0" fontId="34" fillId="0" borderId="48" xfId="0" applyFont="1" applyBorder="1" applyAlignment="1" applyProtection="1">
      <alignment vertical="center" wrapText="1"/>
      <protection locked="0"/>
    </xf>
    <xf numFmtId="1" fontId="39" fillId="0" borderId="72" xfId="0" applyNumberFormat="1" applyFont="1" applyFill="1" applyBorder="1" applyAlignment="1">
      <alignment horizontal="center" vertical="center"/>
    </xf>
    <xf numFmtId="1" fontId="39" fillId="0" borderId="48" xfId="0" applyNumberFormat="1" applyFont="1" applyFill="1" applyBorder="1" applyAlignment="1">
      <alignment horizontal="center" vertical="center"/>
    </xf>
    <xf numFmtId="1" fontId="39" fillId="0" borderId="49" xfId="0" applyNumberFormat="1" applyFont="1" applyFill="1" applyBorder="1" applyAlignment="1">
      <alignment horizontal="center" vertical="center"/>
    </xf>
    <xf numFmtId="1" fontId="34" fillId="3" borderId="55" xfId="0" applyNumberFormat="1" applyFont="1" applyFill="1" applyBorder="1" applyAlignment="1" applyProtection="1">
      <alignment horizontal="center" vertical="center"/>
      <protection locked="0"/>
    </xf>
    <xf numFmtId="1" fontId="39" fillId="0" borderId="56" xfId="0" applyNumberFormat="1" applyFont="1" applyFill="1" applyBorder="1" applyAlignment="1" applyProtection="1">
      <alignment horizontal="center"/>
      <protection locked="0"/>
    </xf>
    <xf numFmtId="1" fontId="39" fillId="0" borderId="74" xfId="0" applyNumberFormat="1" applyFont="1" applyFill="1" applyBorder="1" applyAlignment="1" applyProtection="1">
      <alignment horizontal="center"/>
      <protection locked="0"/>
    </xf>
    <xf numFmtId="1" fontId="39" fillId="0" borderId="66" xfId="0" applyNumberFormat="1" applyFont="1" applyFill="1" applyBorder="1" applyAlignment="1" applyProtection="1">
      <alignment horizontal="center" vertical="center"/>
      <protection hidden="1"/>
    </xf>
    <xf numFmtId="1" fontId="39" fillId="0" borderId="40" xfId="0" applyNumberFormat="1" applyFont="1" applyFill="1" applyBorder="1" applyAlignment="1" applyProtection="1">
      <alignment horizontal="center" vertical="center"/>
      <protection hidden="1"/>
    </xf>
    <xf numFmtId="0" fontId="40" fillId="3" borderId="0" xfId="0" applyFont="1" applyFill="1"/>
    <xf numFmtId="0" fontId="34" fillId="0" borderId="0" xfId="0" applyFont="1" applyFill="1" applyAlignment="1">
      <alignment vertical="center"/>
    </xf>
    <xf numFmtId="1" fontId="34" fillId="3" borderId="5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Protection="1">
      <protection locked="0"/>
    </xf>
    <xf numFmtId="1" fontId="39" fillId="3" borderId="36" xfId="0" applyNumberFormat="1" applyFont="1" applyFill="1" applyBorder="1" applyAlignment="1">
      <alignment horizontal="center" vertical="center" wrapText="1"/>
    </xf>
    <xf numFmtId="1" fontId="39" fillId="3" borderId="12" xfId="0" applyNumberFormat="1" applyFont="1" applyFill="1" applyBorder="1" applyAlignment="1">
      <alignment horizontal="center" vertical="center" wrapText="1"/>
    </xf>
    <xf numFmtId="1" fontId="39" fillId="3" borderId="37" xfId="0" applyNumberFormat="1" applyFont="1" applyFill="1" applyBorder="1" applyAlignment="1">
      <alignment horizontal="center" vertical="center" wrapText="1"/>
    </xf>
    <xf numFmtId="1" fontId="34" fillId="0" borderId="39" xfId="0" applyNumberFormat="1" applyFont="1" applyFill="1" applyBorder="1" applyAlignment="1" applyProtection="1">
      <alignment horizontal="center" vertical="center"/>
      <protection hidden="1"/>
    </xf>
    <xf numFmtId="0" fontId="40" fillId="3" borderId="18" xfId="0" applyFont="1" applyFill="1" applyBorder="1" applyAlignment="1">
      <alignment vertical="center"/>
    </xf>
    <xf numFmtId="0" fontId="40" fillId="3" borderId="25" xfId="0" applyFont="1" applyFill="1" applyBorder="1" applyAlignment="1">
      <alignment vertical="center"/>
    </xf>
    <xf numFmtId="0" fontId="34" fillId="3" borderId="66" xfId="0" applyNumberFormat="1" applyFont="1" applyFill="1" applyBorder="1" applyAlignment="1" applyProtection="1">
      <alignment horizontal="center" vertical="center"/>
      <protection locked="0"/>
    </xf>
    <xf numFmtId="0" fontId="39" fillId="0" borderId="56" xfId="0" applyFont="1" applyBorder="1" applyAlignment="1" applyProtection="1">
      <alignment horizontal="right" vertical="center" wrapText="1"/>
      <protection locked="0"/>
    </xf>
    <xf numFmtId="0" fontId="39" fillId="3" borderId="56" xfId="0" applyFont="1" applyFill="1" applyBorder="1" applyAlignment="1">
      <alignment horizontal="center" vertical="top" wrapText="1"/>
    </xf>
    <xf numFmtId="0" fontId="39" fillId="3" borderId="56" xfId="0" applyFont="1" applyFill="1" applyBorder="1" applyAlignment="1" applyProtection="1">
      <alignment horizontal="center"/>
      <protection locked="0"/>
    </xf>
    <xf numFmtId="0" fontId="39" fillId="3" borderId="56" xfId="0" applyFont="1" applyFill="1" applyBorder="1" applyAlignment="1">
      <alignment horizontal="center"/>
    </xf>
    <xf numFmtId="164" fontId="39" fillId="3" borderId="56" xfId="0" applyNumberFormat="1" applyFont="1" applyFill="1" applyBorder="1" applyAlignment="1">
      <alignment horizontal="center" vertical="top" wrapText="1"/>
    </xf>
    <xf numFmtId="1" fontId="39" fillId="3" borderId="56" xfId="0" applyNumberFormat="1" applyFont="1" applyFill="1" applyBorder="1" applyAlignment="1">
      <alignment horizontal="center" vertical="top" wrapText="1"/>
    </xf>
    <xf numFmtId="1" fontId="39" fillId="3" borderId="74" xfId="0" applyNumberFormat="1" applyFont="1" applyFill="1" applyBorder="1" applyAlignment="1">
      <alignment horizontal="center" vertical="top" wrapText="1"/>
    </xf>
    <xf numFmtId="1" fontId="39" fillId="0" borderId="71" xfId="0" applyNumberFormat="1" applyFont="1" applyBorder="1" applyAlignment="1">
      <alignment horizontal="center" vertical="center"/>
    </xf>
    <xf numFmtId="1" fontId="39" fillId="0" borderId="15" xfId="0" applyNumberFormat="1" applyFont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32" xfId="0" applyNumberFormat="1" applyFont="1" applyBorder="1" applyAlignment="1">
      <alignment horizontal="center" vertical="center"/>
    </xf>
    <xf numFmtId="0" fontId="34" fillId="3" borderId="36" xfId="0" applyNumberFormat="1" applyFont="1" applyFill="1" applyBorder="1" applyAlignment="1" applyProtection="1">
      <alignment horizontal="center" vertical="center"/>
      <protection locked="0"/>
    </xf>
    <xf numFmtId="1" fontId="39" fillId="0" borderId="36" xfId="0" applyNumberFormat="1" applyFont="1" applyFill="1" applyBorder="1" applyAlignment="1">
      <alignment horizontal="center" vertical="center"/>
    </xf>
    <xf numFmtId="1" fontId="39" fillId="0" borderId="12" xfId="0" applyNumberFormat="1" applyFont="1" applyFill="1" applyBorder="1" applyAlignment="1">
      <alignment horizontal="center" vertical="center"/>
    </xf>
    <xf numFmtId="164" fontId="39" fillId="0" borderId="12" xfId="0" applyNumberFormat="1" applyFont="1" applyFill="1" applyBorder="1" applyAlignment="1">
      <alignment horizontal="center" vertical="center"/>
    </xf>
    <xf numFmtId="164" fontId="39" fillId="0" borderId="37" xfId="0" applyNumberFormat="1" applyFont="1" applyFill="1" applyBorder="1" applyAlignment="1">
      <alignment horizontal="center" vertical="center"/>
    </xf>
    <xf numFmtId="0" fontId="34" fillId="3" borderId="0" xfId="0" applyFont="1" applyFill="1"/>
    <xf numFmtId="0" fontId="34" fillId="3" borderId="39" xfId="0" applyNumberFormat="1" applyFont="1" applyFill="1" applyBorder="1" applyAlignment="1" applyProtection="1">
      <alignment horizontal="center" vertical="center"/>
      <protection locked="0"/>
    </xf>
    <xf numFmtId="0" fontId="34" fillId="3" borderId="59" xfId="0" applyNumberFormat="1" applyFont="1" applyFill="1" applyBorder="1" applyAlignment="1" applyProtection="1">
      <alignment horizontal="center" vertical="center"/>
      <protection locked="0"/>
    </xf>
    <xf numFmtId="0" fontId="39" fillId="0" borderId="33" xfId="0" applyFont="1" applyBorder="1" applyAlignment="1" applyProtection="1">
      <alignment horizontal="right" vertical="center" wrapText="1"/>
      <protection locked="0"/>
    </xf>
    <xf numFmtId="0" fontId="39" fillId="3" borderId="33" xfId="0" applyFont="1" applyFill="1" applyBorder="1" applyAlignment="1">
      <alignment horizontal="center" vertical="top" wrapText="1"/>
    </xf>
    <xf numFmtId="0" fontId="39" fillId="3" borderId="33" xfId="0" applyFont="1" applyFill="1" applyBorder="1" applyAlignment="1" applyProtection="1">
      <alignment horizontal="center"/>
      <protection locked="0"/>
    </xf>
    <xf numFmtId="164" fontId="39" fillId="3" borderId="33" xfId="0" applyNumberFormat="1" applyFont="1" applyFill="1" applyBorder="1" applyAlignment="1">
      <alignment horizontal="center" vertical="top" wrapText="1"/>
    </xf>
    <xf numFmtId="1" fontId="39" fillId="3" borderId="33" xfId="0" applyNumberFormat="1" applyFont="1" applyFill="1" applyBorder="1" applyAlignment="1">
      <alignment horizontal="center" vertical="top" wrapText="1"/>
    </xf>
    <xf numFmtId="1" fontId="39" fillId="3" borderId="16" xfId="0" applyNumberFormat="1" applyFont="1" applyFill="1" applyBorder="1" applyAlignment="1">
      <alignment horizontal="center" vertical="top" wrapText="1"/>
    </xf>
    <xf numFmtId="0" fontId="34" fillId="0" borderId="66" xfId="0" applyFont="1" applyFill="1" applyBorder="1" applyAlignment="1">
      <alignment vertical="center"/>
    </xf>
    <xf numFmtId="0" fontId="34" fillId="3" borderId="56" xfId="0" applyFont="1" applyFill="1" applyBorder="1" applyAlignment="1">
      <alignment vertical="center"/>
    </xf>
    <xf numFmtId="0" fontId="34" fillId="3" borderId="53" xfId="0" applyFont="1" applyFill="1" applyBorder="1" applyAlignment="1">
      <alignment vertical="center"/>
    </xf>
    <xf numFmtId="170" fontId="39" fillId="0" borderId="85" xfId="0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right" vertical="center" wrapText="1"/>
    </xf>
    <xf numFmtId="1" fontId="39" fillId="0" borderId="86" xfId="0" applyNumberFormat="1" applyFont="1" applyFill="1" applyBorder="1" applyAlignment="1">
      <alignment horizontal="center"/>
    </xf>
    <xf numFmtId="164" fontId="39" fillId="0" borderId="86" xfId="0" applyNumberFormat="1" applyFont="1" applyFill="1" applyBorder="1" applyAlignment="1">
      <alignment horizontal="center"/>
    </xf>
    <xf numFmtId="1" fontId="39" fillId="0" borderId="104" xfId="0" applyNumberFormat="1" applyFont="1" applyFill="1" applyBorder="1" applyAlignment="1">
      <alignment horizontal="center"/>
    </xf>
    <xf numFmtId="1" fontId="39" fillId="0" borderId="78" xfId="0" applyNumberFormat="1" applyFont="1" applyFill="1" applyBorder="1" applyAlignment="1">
      <alignment horizontal="center"/>
    </xf>
    <xf numFmtId="1" fontId="39" fillId="0" borderId="79" xfId="0" applyNumberFormat="1" applyFont="1" applyFill="1" applyBorder="1" applyAlignment="1">
      <alignment horizontal="center"/>
    </xf>
    <xf numFmtId="1" fontId="39" fillId="0" borderId="81" xfId="0" applyNumberFormat="1" applyFont="1" applyFill="1" applyBorder="1" applyAlignment="1">
      <alignment horizontal="center"/>
    </xf>
    <xf numFmtId="0" fontId="34" fillId="0" borderId="71" xfId="0" applyFont="1" applyBorder="1" applyAlignment="1">
      <alignment horizontal="center" vertical="center"/>
    </xf>
    <xf numFmtId="2" fontId="34" fillId="0" borderId="15" xfId="0" applyNumberFormat="1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36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2" fontId="34" fillId="0" borderId="0" xfId="0" applyNumberFormat="1" applyFont="1"/>
    <xf numFmtId="0" fontId="34" fillId="0" borderId="38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72" xfId="0" applyNumberFormat="1" applyFont="1" applyFill="1" applyBorder="1" applyAlignment="1">
      <alignment horizontal="center" vertical="center"/>
    </xf>
    <xf numFmtId="1" fontId="34" fillId="0" borderId="48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0" fontId="39" fillId="0" borderId="83" xfId="0" applyFont="1" applyFill="1" applyBorder="1" applyAlignment="1" applyProtection="1">
      <alignment horizontal="right" vertical="center" wrapText="1"/>
      <protection locked="0"/>
    </xf>
    <xf numFmtId="0" fontId="39" fillId="0" borderId="78" xfId="0" applyNumberFormat="1" applyFont="1" applyFill="1" applyBorder="1" applyAlignment="1" applyProtection="1">
      <alignment horizontal="center"/>
      <protection locked="0"/>
    </xf>
    <xf numFmtId="0" fontId="39" fillId="0" borderId="79" xfId="0" applyFont="1" applyFill="1" applyBorder="1" applyAlignment="1" applyProtection="1">
      <alignment horizontal="center"/>
      <protection locked="0"/>
    </xf>
    <xf numFmtId="0" fontId="34" fillId="0" borderId="79" xfId="0" applyFont="1" applyFill="1" applyBorder="1" applyAlignment="1" applyProtection="1">
      <alignment horizontal="center"/>
      <protection locked="0"/>
    </xf>
    <xf numFmtId="164" fontId="39" fillId="0" borderId="79" xfId="0" applyNumberFormat="1" applyFont="1" applyFill="1" applyBorder="1" applyAlignment="1">
      <alignment horizontal="center"/>
    </xf>
    <xf numFmtId="1" fontId="39" fillId="0" borderId="84" xfId="0" applyNumberFormat="1" applyFont="1" applyFill="1" applyBorder="1" applyAlignment="1">
      <alignment horizontal="center"/>
    </xf>
    <xf numFmtId="0" fontId="34" fillId="3" borderId="71" xfId="0" applyNumberFormat="1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vertical="center" wrapText="1"/>
      <protection locked="0"/>
    </xf>
    <xf numFmtId="1" fontId="34" fillId="0" borderId="37" xfId="0" applyNumberFormat="1" applyFont="1" applyFill="1" applyBorder="1" applyAlignment="1">
      <alignment vertical="center"/>
    </xf>
    <xf numFmtId="0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4" fillId="0" borderId="38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" xfId="0" applyNumberFormat="1" applyFont="1" applyBorder="1" applyAlignment="1" applyProtection="1">
      <alignment horizontal="center" vertical="center"/>
      <protection locked="0"/>
    </xf>
    <xf numFmtId="1" fontId="34" fillId="0" borderId="24" xfId="0" applyNumberFormat="1" applyFont="1" applyFill="1" applyBorder="1" applyAlignment="1">
      <alignment horizontal="center" vertical="center"/>
    </xf>
    <xf numFmtId="0" fontId="34" fillId="0" borderId="2" xfId="0" applyFont="1" applyBorder="1" applyAlignment="1" applyProtection="1">
      <alignment vertical="center" wrapText="1"/>
      <protection locked="0"/>
    </xf>
    <xf numFmtId="0" fontId="34" fillId="0" borderId="2" xfId="0" applyNumberFormat="1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1" fontId="34" fillId="0" borderId="2" xfId="0" applyNumberFormat="1" applyFont="1" applyBorder="1" applyAlignment="1" applyProtection="1">
      <alignment horizontal="center" vertical="center"/>
      <protection locked="0"/>
    </xf>
    <xf numFmtId="1" fontId="34" fillId="0" borderId="13" xfId="0" applyNumberFormat="1" applyFont="1" applyBorder="1" applyAlignment="1" applyProtection="1">
      <alignment horizontal="center" vertical="center"/>
      <protection locked="0"/>
    </xf>
    <xf numFmtId="1" fontId="34" fillId="0" borderId="39" xfId="0" applyNumberFormat="1" applyFont="1" applyFill="1" applyBorder="1" applyAlignment="1">
      <alignment horizontal="center" vertical="center"/>
    </xf>
    <xf numFmtId="1" fontId="39" fillId="0" borderId="97" xfId="0" applyNumberFormat="1" applyFont="1" applyFill="1" applyBorder="1" applyAlignment="1">
      <alignment horizontal="center" vertical="center"/>
    </xf>
    <xf numFmtId="1" fontId="39" fillId="0" borderId="118" xfId="0" applyNumberFormat="1" applyFont="1" applyFill="1" applyBorder="1" applyAlignment="1">
      <alignment horizontal="center" vertical="center"/>
    </xf>
    <xf numFmtId="0" fontId="34" fillId="3" borderId="40" xfId="0" applyNumberFormat="1" applyFont="1" applyFill="1" applyBorder="1" applyAlignment="1" applyProtection="1">
      <alignment vertical="center"/>
      <protection locked="0"/>
    </xf>
    <xf numFmtId="0" fontId="39" fillId="0" borderId="55" xfId="0" applyFont="1" applyBorder="1" applyAlignment="1">
      <alignment horizontal="right" vertical="center" wrapText="1"/>
    </xf>
    <xf numFmtId="1" fontId="39" fillId="3" borderId="66" xfId="0" applyNumberFormat="1" applyFont="1" applyFill="1" applyBorder="1" applyAlignment="1">
      <alignment horizontal="center"/>
    </xf>
    <xf numFmtId="0" fontId="39" fillId="3" borderId="66" xfId="0" applyFont="1" applyFill="1" applyBorder="1" applyAlignment="1">
      <alignment horizontal="center"/>
    </xf>
    <xf numFmtId="164" fontId="39" fillId="3" borderId="66" xfId="0" applyNumberFormat="1" applyFont="1" applyFill="1" applyBorder="1" applyAlignment="1">
      <alignment horizontal="center"/>
    </xf>
    <xf numFmtId="1" fontId="39" fillId="3" borderId="40" xfId="0" applyNumberFormat="1" applyFont="1" applyFill="1" applyBorder="1" applyAlignment="1">
      <alignment horizontal="center"/>
    </xf>
    <xf numFmtId="170" fontId="39" fillId="4" borderId="67" xfId="0" applyNumberFormat="1" applyFont="1" applyFill="1" applyBorder="1" applyAlignment="1">
      <alignment horizontal="center" vertical="center"/>
    </xf>
    <xf numFmtId="0" fontId="39" fillId="4" borderId="60" xfId="0" applyFont="1" applyFill="1" applyBorder="1" applyAlignment="1">
      <alignment horizontal="right" wrapText="1"/>
    </xf>
    <xf numFmtId="1" fontId="39" fillId="4" borderId="85" xfId="0" applyNumberFormat="1" applyFont="1" applyFill="1" applyBorder="1" applyAlignment="1">
      <alignment horizontal="center"/>
    </xf>
    <xf numFmtId="1" fontId="39" fillId="4" borderId="86" xfId="0" applyNumberFormat="1" applyFont="1" applyFill="1" applyBorder="1" applyAlignment="1">
      <alignment horizontal="center"/>
    </xf>
    <xf numFmtId="164" fontId="39" fillId="4" borderId="86" xfId="0" applyNumberFormat="1" applyFont="1" applyFill="1" applyBorder="1" applyAlignment="1">
      <alignment horizontal="center"/>
    </xf>
    <xf numFmtId="1" fontId="39" fillId="4" borderId="104" xfId="0" applyNumberFormat="1" applyFont="1" applyFill="1" applyBorder="1" applyAlignment="1">
      <alignment horizontal="center"/>
    </xf>
    <xf numFmtId="1" fontId="39" fillId="4" borderId="95" xfId="0" applyNumberFormat="1" applyFont="1" applyFill="1" applyBorder="1" applyAlignment="1">
      <alignment horizontal="center"/>
    </xf>
    <xf numFmtId="1" fontId="39" fillId="4" borderId="96" xfId="0" applyNumberFormat="1" applyFont="1" applyFill="1" applyBorder="1" applyAlignment="1">
      <alignment horizontal="center"/>
    </xf>
    <xf numFmtId="1" fontId="39" fillId="4" borderId="117" xfId="0" applyNumberFormat="1" applyFont="1" applyFill="1" applyBorder="1" applyAlignment="1">
      <alignment horizontal="center"/>
    </xf>
    <xf numFmtId="0" fontId="39" fillId="0" borderId="50" xfId="0" applyFont="1" applyBorder="1" applyAlignment="1">
      <alignment horizontal="left" wrapText="1"/>
    </xf>
    <xf numFmtId="1" fontId="39" fillId="0" borderId="58" xfId="0" applyNumberFormat="1" applyFont="1" applyFill="1" applyBorder="1" applyAlignment="1">
      <alignment horizontal="center" vertical="center"/>
    </xf>
    <xf numFmtId="1" fontId="39" fillId="0" borderId="37" xfId="0" applyNumberFormat="1" applyFont="1" applyFill="1" applyBorder="1" applyAlignment="1">
      <alignment horizontal="center" vertical="center"/>
    </xf>
    <xf numFmtId="0" fontId="39" fillId="0" borderId="52" xfId="0" applyFont="1" applyBorder="1" applyAlignment="1">
      <alignment horizontal="left" wrapText="1"/>
    </xf>
    <xf numFmtId="1" fontId="39" fillId="0" borderId="39" xfId="0" applyNumberFormat="1" applyFont="1" applyFill="1" applyBorder="1" applyAlignment="1">
      <alignment horizontal="center"/>
    </xf>
    <xf numFmtId="1" fontId="39" fillId="0" borderId="18" xfId="0" applyNumberFormat="1" applyFont="1" applyFill="1" applyBorder="1" applyAlignment="1">
      <alignment horizontal="center"/>
    </xf>
    <xf numFmtId="164" fontId="39" fillId="0" borderId="18" xfId="0" applyNumberFormat="1" applyFont="1" applyFill="1" applyBorder="1" applyAlignment="1">
      <alignment horizontal="center"/>
    </xf>
    <xf numFmtId="1" fontId="39" fillId="0" borderId="73" xfId="0" applyNumberFormat="1" applyFont="1" applyFill="1" applyBorder="1" applyAlignment="1">
      <alignment horizontal="center"/>
    </xf>
    <xf numFmtId="1" fontId="39" fillId="0" borderId="25" xfId="0" applyNumberFormat="1" applyFont="1" applyFill="1" applyBorder="1" applyAlignment="1">
      <alignment horizontal="center"/>
    </xf>
    <xf numFmtId="171" fontId="34" fillId="0" borderId="67" xfId="0" applyNumberFormat="1" applyFont="1" applyFill="1" applyBorder="1" applyAlignment="1">
      <alignment horizontal="center" vertical="center"/>
    </xf>
    <xf numFmtId="0" fontId="39" fillId="0" borderId="87" xfId="0" applyFont="1" applyFill="1" applyBorder="1" applyAlignment="1">
      <alignment horizontal="left"/>
    </xf>
    <xf numFmtId="0" fontId="34" fillId="0" borderId="88" xfId="0" applyFont="1" applyFill="1" applyBorder="1" applyAlignment="1">
      <alignment horizontal="center"/>
    </xf>
    <xf numFmtId="1" fontId="34" fillId="0" borderId="88" xfId="0" applyNumberFormat="1" applyFont="1" applyFill="1" applyBorder="1" applyAlignment="1">
      <alignment horizontal="center"/>
    </xf>
    <xf numFmtId="1" fontId="39" fillId="0" borderId="88" xfId="0" applyNumberFormat="1" applyFont="1" applyFill="1" applyBorder="1" applyAlignment="1">
      <alignment horizontal="center"/>
    </xf>
    <xf numFmtId="171" fontId="34" fillId="0" borderId="30" xfId="0" applyNumberFormat="1" applyFont="1" applyFill="1" applyBorder="1" applyAlignment="1">
      <alignment horizontal="center" vertical="center"/>
    </xf>
    <xf numFmtId="0" fontId="39" fillId="0" borderId="91" xfId="0" applyFont="1" applyFill="1" applyBorder="1" applyAlignment="1">
      <alignment horizontal="left"/>
    </xf>
    <xf numFmtId="0" fontId="34" fillId="0" borderId="92" xfId="0" applyFont="1" applyFill="1" applyBorder="1" applyAlignment="1">
      <alignment horizontal="center"/>
    </xf>
    <xf numFmtId="0" fontId="39" fillId="0" borderId="92" xfId="0" applyFont="1" applyFill="1" applyBorder="1" applyAlignment="1">
      <alignment horizontal="center"/>
    </xf>
    <xf numFmtId="1" fontId="34" fillId="0" borderId="92" xfId="0" applyNumberFormat="1" applyFont="1" applyFill="1" applyBorder="1" applyAlignment="1">
      <alignment horizontal="center"/>
    </xf>
    <xf numFmtId="1" fontId="39" fillId="0" borderId="92" xfId="0" applyNumberFormat="1" applyFont="1" applyFill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6" fillId="0" borderId="0" xfId="0" applyFont="1" applyAlignment="1"/>
    <xf numFmtId="0" fontId="41" fillId="0" borderId="12" xfId="0" applyFont="1" applyBorder="1" applyAlignment="1" applyProtection="1">
      <alignment wrapText="1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1" fontId="41" fillId="0" borderId="12" xfId="0" applyNumberFormat="1" applyFont="1" applyBorder="1" applyAlignment="1">
      <alignment horizontal="center" vertical="center"/>
    </xf>
    <xf numFmtId="1" fontId="41" fillId="0" borderId="12" xfId="0" applyNumberFormat="1" applyFont="1" applyBorder="1" applyAlignment="1" applyProtection="1">
      <alignment horizontal="center" vertical="center"/>
      <protection locked="0"/>
    </xf>
    <xf numFmtId="1" fontId="41" fillId="0" borderId="58" xfId="0" applyNumberFormat="1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wrapText="1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1" fontId="41" fillId="0" borderId="18" xfId="0" applyNumberFormat="1" applyFont="1" applyBorder="1" applyAlignment="1">
      <alignment horizontal="center" vertical="center"/>
    </xf>
    <xf numFmtId="1" fontId="41" fillId="0" borderId="18" xfId="0" applyNumberFormat="1" applyFont="1" applyBorder="1" applyAlignment="1" applyProtection="1">
      <alignment horizontal="center" vertical="center"/>
      <protection locked="0"/>
    </xf>
    <xf numFmtId="1" fontId="41" fillId="0" borderId="73" xfId="0" applyNumberFormat="1" applyFont="1" applyBorder="1" applyAlignment="1" applyProtection="1">
      <alignment horizontal="center" vertical="center"/>
      <protection locked="0"/>
    </xf>
    <xf numFmtId="167" fontId="3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wrapText="1"/>
    </xf>
    <xf numFmtId="0" fontId="43" fillId="0" borderId="18" xfId="0" applyFont="1" applyBorder="1" applyAlignment="1">
      <alignment horizontal="center"/>
    </xf>
    <xf numFmtId="0" fontId="34" fillId="0" borderId="72" xfId="0" applyNumberFormat="1" applyFont="1" applyBorder="1" applyAlignment="1">
      <alignment horizontal="centerContinuous" vertical="center" wrapText="1"/>
    </xf>
    <xf numFmtId="0" fontId="34" fillId="0" borderId="48" xfId="0" applyFont="1" applyBorder="1" applyAlignment="1">
      <alignment horizontal="centerContinuous"/>
    </xf>
    <xf numFmtId="0" fontId="34" fillId="0" borderId="48" xfId="0" applyFont="1" applyBorder="1" applyAlignment="1">
      <alignment horizontal="left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Continuous"/>
    </xf>
    <xf numFmtId="0" fontId="35" fillId="0" borderId="36" xfId="0" applyFont="1" applyBorder="1" applyAlignment="1">
      <alignment horizontal="centerContinuous"/>
    </xf>
    <xf numFmtId="0" fontId="41" fillId="0" borderId="12" xfId="0" applyFont="1" applyBorder="1" applyAlignment="1">
      <alignment horizontal="center"/>
    </xf>
    <xf numFmtId="1" fontId="41" fillId="0" borderId="12" xfId="0" applyNumberFormat="1" applyFont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35" fillId="0" borderId="39" xfId="0" applyFont="1" applyBorder="1" applyAlignment="1">
      <alignment horizontal="centerContinuous"/>
    </xf>
    <xf numFmtId="0" fontId="41" fillId="0" borderId="18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29" fillId="0" borderId="126" xfId="0" applyFont="1" applyBorder="1" applyAlignment="1">
      <alignment horizontal="center"/>
    </xf>
    <xf numFmtId="0" fontId="27" fillId="0" borderId="48" xfId="0" applyFont="1" applyBorder="1" applyAlignment="1">
      <alignment horizontal="center" vertical="center"/>
    </xf>
    <xf numFmtId="0" fontId="29" fillId="0" borderId="128" xfId="0" applyFont="1" applyFill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6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2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83" xfId="0" applyFont="1" applyBorder="1" applyAlignment="1">
      <alignment horizontal="center"/>
    </xf>
    <xf numFmtId="0" fontId="29" fillId="0" borderId="129" xfId="0" applyFont="1" applyBorder="1" applyAlignment="1">
      <alignment horizontal="center"/>
    </xf>
    <xf numFmtId="0" fontId="29" fillId="0" borderId="130" xfId="0" applyFont="1" applyBorder="1" applyAlignment="1">
      <alignment horizontal="center"/>
    </xf>
    <xf numFmtId="0" fontId="29" fillId="0" borderId="131" xfId="0" applyFont="1" applyBorder="1" applyAlignment="1">
      <alignment horizontal="center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11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4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9" fillId="0" borderId="127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 textRotation="90" wrapText="1"/>
    </xf>
    <xf numFmtId="0" fontId="33" fillId="0" borderId="67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48" xfId="0" applyFont="1" applyBorder="1" applyAlignment="1">
      <alignment horizontal="center" vertical="center" textRotation="90" wrapText="1"/>
    </xf>
    <xf numFmtId="0" fontId="29" fillId="0" borderId="49" xfId="0" applyFont="1" applyBorder="1" applyAlignment="1">
      <alignment horizontal="center" vertical="center" textRotation="90" wrapText="1"/>
    </xf>
    <xf numFmtId="0" fontId="34" fillId="0" borderId="58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29" fillId="0" borderId="119" xfId="0" applyFont="1" applyBorder="1" applyAlignment="1">
      <alignment horizontal="center" vertical="center" textRotation="90" wrapText="1"/>
    </xf>
    <xf numFmtId="0" fontId="29" fillId="0" borderId="121" xfId="0" applyFont="1" applyBorder="1" applyAlignment="1">
      <alignment horizontal="center" vertical="center" textRotation="90" wrapText="1"/>
    </xf>
    <xf numFmtId="0" fontId="29" fillId="0" borderId="119" xfId="0" applyFont="1" applyBorder="1" applyAlignment="1">
      <alignment horizontal="center" vertical="center" textRotation="90"/>
    </xf>
    <xf numFmtId="0" fontId="29" fillId="0" borderId="121" xfId="0" applyFont="1" applyBorder="1" applyAlignment="1">
      <alignment horizontal="center" vertical="center" textRotation="90"/>
    </xf>
    <xf numFmtId="0" fontId="29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9" fillId="0" borderId="119" xfId="0" applyFont="1" applyBorder="1" applyAlignment="1">
      <alignment horizontal="center" vertical="center" textRotation="90" wrapText="1"/>
    </xf>
    <xf numFmtId="0" fontId="39" fillId="0" borderId="120" xfId="0" applyFont="1" applyBorder="1" applyAlignment="1">
      <alignment horizontal="center" vertical="center" textRotation="90" wrapText="1"/>
    </xf>
    <xf numFmtId="0" fontId="39" fillId="0" borderId="121" xfId="0" applyFont="1" applyBorder="1" applyAlignment="1">
      <alignment horizontal="center" vertical="center" textRotation="90" wrapText="1"/>
    </xf>
    <xf numFmtId="0" fontId="39" fillId="0" borderId="122" xfId="0" applyFont="1" applyBorder="1" applyAlignment="1">
      <alignment horizontal="center" vertical="center" textRotation="90" wrapText="1"/>
    </xf>
    <xf numFmtId="0" fontId="29" fillId="0" borderId="69" xfId="0" applyFont="1" applyBorder="1" applyAlignment="1">
      <alignment horizontal="center" vertical="center" textRotation="90" wrapText="1"/>
    </xf>
    <xf numFmtId="0" fontId="29" fillId="0" borderId="118" xfId="0" applyFont="1" applyBorder="1" applyAlignment="1">
      <alignment horizontal="center" vertical="center" textRotation="90" wrapText="1"/>
    </xf>
    <xf numFmtId="0" fontId="29" fillId="0" borderId="123" xfId="0" applyFont="1" applyBorder="1" applyAlignment="1">
      <alignment horizontal="center" vertical="center" textRotation="90" wrapText="1"/>
    </xf>
    <xf numFmtId="0" fontId="29" fillId="0" borderId="124" xfId="0" applyFont="1" applyBorder="1" applyAlignment="1">
      <alignment horizontal="center" vertical="center" textRotation="90" wrapText="1"/>
    </xf>
    <xf numFmtId="0" fontId="29" fillId="0" borderId="125" xfId="0" applyFont="1" applyBorder="1" applyAlignment="1">
      <alignment horizontal="center" vertical="center" textRotation="90" wrapText="1"/>
    </xf>
    <xf numFmtId="0" fontId="27" fillId="0" borderId="36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29" fillId="0" borderId="18" xfId="0" applyFont="1" applyBorder="1" applyAlignment="1">
      <alignment horizontal="center" vertical="center" textRotation="90"/>
    </xf>
    <xf numFmtId="0" fontId="29" fillId="0" borderId="37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29" fillId="0" borderId="25" xfId="0" applyFont="1" applyBorder="1" applyAlignment="1">
      <alignment horizontal="center" vertical="center" textRotation="90"/>
    </xf>
    <xf numFmtId="0" fontId="27" fillId="0" borderId="3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9" fillId="0" borderId="30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9" fillId="0" borderId="55" xfId="0" applyFont="1" applyBorder="1" applyAlignment="1">
      <alignment horizontal="center"/>
    </xf>
    <xf numFmtId="0" fontId="39" fillId="0" borderId="57" xfId="0" applyFont="1" applyBorder="1" applyAlignment="1">
      <alignment horizontal="center"/>
    </xf>
    <xf numFmtId="0" fontId="39" fillId="0" borderId="68" xfId="0" applyFont="1" applyBorder="1" applyAlignment="1">
      <alignment horizontal="center"/>
    </xf>
    <xf numFmtId="170" fontId="39" fillId="0" borderId="69" xfId="0" applyNumberFormat="1" applyFont="1" applyFill="1" applyBorder="1" applyAlignment="1">
      <alignment horizontal="center" vertical="center"/>
    </xf>
    <xf numFmtId="170" fontId="39" fillId="0" borderId="70" xfId="0" applyNumberFormat="1" applyFont="1" applyFill="1" applyBorder="1" applyAlignment="1">
      <alignment horizontal="center" vertical="center"/>
    </xf>
    <xf numFmtId="0" fontId="41" fillId="0" borderId="54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left" vertical="center" wrapText="1"/>
    </xf>
    <xf numFmtId="165" fontId="39" fillId="0" borderId="55" xfId="0" applyNumberFormat="1" applyFont="1" applyBorder="1" applyAlignment="1" applyProtection="1">
      <alignment horizontal="center" vertical="center"/>
      <protection locked="0"/>
    </xf>
    <xf numFmtId="165" fontId="39" fillId="0" borderId="57" xfId="0" applyNumberFormat="1" applyFont="1" applyBorder="1" applyAlignment="1" applyProtection="1">
      <alignment horizontal="center" vertical="center"/>
      <protection locked="0"/>
    </xf>
    <xf numFmtId="165" fontId="39" fillId="0" borderId="0" xfId="0" applyNumberFormat="1" applyFont="1" applyBorder="1" applyAlignment="1" applyProtection="1">
      <alignment horizontal="center" vertical="center"/>
      <protection locked="0"/>
    </xf>
    <xf numFmtId="165" fontId="39" fillId="0" borderId="21" xfId="0" applyNumberFormat="1" applyFont="1" applyBorder="1" applyAlignment="1" applyProtection="1">
      <alignment horizontal="center" vertical="center"/>
      <protection locked="0"/>
    </xf>
    <xf numFmtId="165" fontId="39" fillId="0" borderId="60" xfId="0" applyNumberFormat="1" applyFont="1" applyBorder="1" applyAlignment="1" applyProtection="1">
      <alignment horizontal="center" vertical="center"/>
      <protection locked="0"/>
    </xf>
    <xf numFmtId="165" fontId="39" fillId="0" borderId="54" xfId="0" applyNumberFormat="1" applyFont="1" applyBorder="1" applyAlignment="1" applyProtection="1">
      <alignment horizontal="center" vertical="center"/>
      <protection locked="0"/>
    </xf>
    <xf numFmtId="165" fontId="39" fillId="0" borderId="62" xfId="0" applyNumberFormat="1" applyFont="1" applyBorder="1" applyAlignment="1" applyProtection="1">
      <alignment horizontal="center" vertical="center"/>
      <protection locked="0"/>
    </xf>
    <xf numFmtId="0" fontId="39" fillId="3" borderId="60" xfId="0" applyFont="1" applyFill="1" applyBorder="1" applyAlignment="1">
      <alignment horizontal="center"/>
    </xf>
    <xf numFmtId="0" fontId="39" fillId="3" borderId="54" xfId="0" applyFont="1" applyFill="1" applyBorder="1" applyAlignment="1">
      <alignment horizontal="center"/>
    </xf>
    <xf numFmtId="0" fontId="39" fillId="3" borderId="62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24" xfId="0" applyNumberFormat="1" applyFont="1" applyFill="1" applyBorder="1" applyAlignment="1">
      <alignment horizontal="center" vertical="center"/>
    </xf>
    <xf numFmtId="0" fontId="39" fillId="0" borderId="21" xfId="0" applyFont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horizontal="center" vertical="center" textRotation="90" wrapText="1"/>
    </xf>
    <xf numFmtId="0" fontId="28" fillId="0" borderId="18" xfId="0" applyFont="1" applyFill="1" applyBorder="1" applyAlignment="1">
      <alignment horizontal="center" vertical="center" textRotation="90" wrapText="1"/>
    </xf>
    <xf numFmtId="0" fontId="28" fillId="0" borderId="12" xfId="0" applyFont="1" applyFill="1" applyBorder="1" applyAlignment="1">
      <alignment horizontal="center" vertical="center"/>
    </xf>
    <xf numFmtId="164" fontId="28" fillId="0" borderId="12" xfId="0" applyNumberFormat="1" applyFont="1" applyFill="1" applyBorder="1" applyAlignment="1">
      <alignment horizontal="center" vertical="center" wrapText="1"/>
    </xf>
    <xf numFmtId="164" fontId="28" fillId="0" borderId="37" xfId="0" applyNumberFormat="1" applyFont="1" applyFill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 textRotation="90"/>
    </xf>
    <xf numFmtId="0" fontId="28" fillId="0" borderId="38" xfId="0" applyFont="1" applyFill="1" applyBorder="1" applyAlignment="1">
      <alignment horizontal="center" vertical="center" textRotation="90"/>
    </xf>
    <xf numFmtId="0" fontId="28" fillId="0" borderId="39" xfId="0" applyFont="1" applyFill="1" applyBorder="1" applyAlignment="1">
      <alignment horizontal="center" vertical="center" textRotation="90"/>
    </xf>
    <xf numFmtId="0" fontId="28" fillId="0" borderId="1" xfId="0" applyFont="1" applyFill="1" applyBorder="1" applyAlignment="1">
      <alignment horizontal="center" vertical="center" textRotation="90"/>
    </xf>
    <xf numFmtId="0" fontId="28" fillId="0" borderId="18" xfId="0" applyFont="1" applyFill="1" applyBorder="1" applyAlignment="1">
      <alignment horizontal="center" vertical="center" textRotation="90"/>
    </xf>
    <xf numFmtId="0" fontId="28" fillId="0" borderId="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textRotation="90" wrapText="1"/>
    </xf>
    <xf numFmtId="0" fontId="28" fillId="0" borderId="2" xfId="0" applyFont="1" applyFill="1" applyBorder="1" applyAlignment="1">
      <alignment horizontal="center" vertical="center" textRotation="90" wrapText="1"/>
    </xf>
    <xf numFmtId="0" fontId="28" fillId="0" borderId="33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5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170" fontId="1" fillId="0" borderId="69" xfId="0" applyNumberFormat="1" applyFont="1" applyFill="1" applyBorder="1" applyAlignment="1">
      <alignment horizontal="center" vertical="center"/>
    </xf>
    <xf numFmtId="170" fontId="1" fillId="0" borderId="7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165" fontId="1" fillId="0" borderId="55" xfId="0" applyNumberFormat="1" applyFont="1" applyBorder="1" applyAlignment="1" applyProtection="1">
      <alignment horizontal="center" vertical="center"/>
      <protection locked="0"/>
    </xf>
    <xf numFmtId="165" fontId="1" fillId="0" borderId="57" xfId="0" applyNumberFormat="1" applyFont="1" applyBorder="1" applyAlignment="1" applyProtection="1">
      <alignment horizontal="center" vertical="center"/>
      <protection locked="0"/>
    </xf>
    <xf numFmtId="165" fontId="1" fillId="0" borderId="60" xfId="0" applyNumberFormat="1" applyFont="1" applyBorder="1" applyAlignment="1" applyProtection="1">
      <alignment horizontal="center" vertical="center"/>
      <protection locked="0"/>
    </xf>
    <xf numFmtId="165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62" xfId="0" applyFont="1" applyFill="1" applyBorder="1" applyAlignment="1">
      <alignment horizontal="center"/>
    </xf>
    <xf numFmtId="1" fontId="0" fillId="0" borderId="77" xfId="0" applyNumberFormat="1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 textRotation="90" wrapText="1"/>
    </xf>
    <xf numFmtId="0" fontId="0" fillId="0" borderId="75" xfId="0" applyFont="1" applyFill="1" applyBorder="1" applyAlignment="1">
      <alignment horizontal="center" vertical="center" textRotation="90" wrapText="1"/>
    </xf>
    <xf numFmtId="0" fontId="0" fillId="0" borderId="77" xfId="0" applyFont="1" applyFill="1" applyBorder="1" applyAlignment="1">
      <alignment horizontal="center" vertical="center"/>
    </xf>
    <xf numFmtId="1" fontId="0" fillId="0" borderId="100" xfId="0" applyNumberFormat="1" applyFont="1" applyFill="1" applyBorder="1" applyAlignment="1">
      <alignment horizontal="center" vertical="center" wrapText="1"/>
    </xf>
    <xf numFmtId="1" fontId="0" fillId="0" borderId="90" xfId="0" applyNumberFormat="1" applyFont="1" applyFill="1" applyBorder="1" applyAlignment="1">
      <alignment horizontal="center" vertical="center" wrapText="1"/>
    </xf>
    <xf numFmtId="1" fontId="0" fillId="0" borderId="101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98" xfId="0" applyFont="1" applyFill="1" applyBorder="1" applyAlignment="1">
      <alignment horizontal="center" vertical="center" textRotation="90"/>
    </xf>
    <xf numFmtId="0" fontId="0" fillId="0" borderId="75" xfId="0" applyFont="1" applyFill="1" applyBorder="1" applyAlignment="1">
      <alignment horizontal="center" vertical="center" wrapText="1"/>
    </xf>
    <xf numFmtId="0" fontId="0" fillId="0" borderId="99" xfId="0" applyFont="1" applyFill="1" applyBorder="1" applyAlignment="1">
      <alignment horizontal="center" vertical="center" wrapText="1"/>
    </xf>
    <xf numFmtId="0" fontId="0" fillId="0" borderId="99" xfId="0" applyFont="1" applyFill="1" applyBorder="1" applyAlignment="1">
      <alignment horizontal="center" vertical="center"/>
    </xf>
    <xf numFmtId="1" fontId="0" fillId="0" borderId="99" xfId="0" applyNumberFormat="1" applyFont="1" applyFill="1" applyBorder="1" applyAlignment="1">
      <alignment horizontal="center" vertical="center" wrapText="1"/>
    </xf>
    <xf numFmtId="0" fontId="0" fillId="0" borderId="76" xfId="0" applyFont="1" applyFill="1" applyBorder="1" applyAlignment="1">
      <alignment horizontal="center" vertical="center" textRotation="90"/>
    </xf>
    <xf numFmtId="0" fontId="0" fillId="0" borderId="86" xfId="0" applyFont="1" applyFill="1" applyBorder="1" applyAlignment="1">
      <alignment horizontal="center" vertical="center" textRotation="90" wrapText="1"/>
    </xf>
    <xf numFmtId="0" fontId="0" fillId="0" borderId="80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667" t="s">
        <v>155</v>
      </c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150"/>
      <c r="O1" s="150"/>
      <c r="P1" s="150"/>
      <c r="Q1" s="151"/>
      <c r="R1" s="667"/>
      <c r="S1" s="667"/>
      <c r="T1" s="667"/>
      <c r="U1" s="667"/>
      <c r="V1" s="667"/>
      <c r="W1" s="667"/>
      <c r="X1" s="667"/>
      <c r="Y1" s="667"/>
      <c r="Z1" s="667"/>
      <c r="AA1" s="149"/>
      <c r="AB1" s="149"/>
      <c r="AC1" s="667"/>
      <c r="AD1" s="667"/>
      <c r="AE1" s="667"/>
      <c r="AF1" s="667"/>
      <c r="AG1" s="667"/>
      <c r="AH1" s="667"/>
      <c r="AI1" s="667"/>
      <c r="AJ1" s="667"/>
      <c r="AK1" s="667"/>
      <c r="AL1" s="149"/>
      <c r="AM1" s="155"/>
      <c r="AN1" s="667"/>
      <c r="AO1" s="667"/>
      <c r="AP1" s="667"/>
      <c r="AQ1" s="667"/>
      <c r="AR1" s="667"/>
      <c r="AS1" s="667"/>
      <c r="AT1" s="667"/>
      <c r="AU1" s="667"/>
      <c r="AV1" s="667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148"/>
      <c r="AC2" s="665"/>
      <c r="AD2" s="665"/>
      <c r="AE2" s="665"/>
      <c r="AF2" s="665"/>
      <c r="AG2" s="665"/>
      <c r="AH2" s="665"/>
      <c r="AI2" s="665"/>
      <c r="AJ2" s="665"/>
      <c r="AK2" s="665"/>
      <c r="AL2" s="665"/>
      <c r="AM2" s="156"/>
      <c r="AN2" s="668"/>
      <c r="AO2" s="668"/>
      <c r="AP2" s="668"/>
      <c r="AQ2" s="668"/>
      <c r="AR2" s="668"/>
      <c r="AS2" s="668"/>
      <c r="AT2" s="668"/>
      <c r="AU2" s="668"/>
      <c r="AV2" s="668"/>
      <c r="AW2" s="668"/>
      <c r="AX2" s="134"/>
      <c r="AY2" s="657" t="s">
        <v>156</v>
      </c>
      <c r="AZ2" s="657"/>
      <c r="BA2" s="657"/>
      <c r="BB2" s="657"/>
      <c r="BC2" s="657"/>
      <c r="BD2" s="657"/>
      <c r="BE2" s="657"/>
      <c r="BF2" s="657"/>
      <c r="BG2" s="657"/>
      <c r="BH2" s="657"/>
      <c r="BI2" s="657"/>
      <c r="BJ2" s="657"/>
      <c r="BK2" s="88"/>
    </row>
    <row r="3" spans="1:63" ht="18.75">
      <c r="A3" s="669" t="s">
        <v>228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89"/>
      <c r="Q3" s="89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140"/>
      <c r="AC3" s="661"/>
      <c r="AD3" s="661"/>
      <c r="AE3" s="661"/>
      <c r="AF3" s="661"/>
      <c r="AG3" s="661"/>
      <c r="AH3" s="661"/>
      <c r="AI3" s="661"/>
      <c r="AJ3" s="661"/>
      <c r="AK3" s="661"/>
      <c r="AL3" s="661"/>
      <c r="AM3" s="140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670" t="s">
        <v>158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89"/>
      <c r="Q4" s="89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147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154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87"/>
      <c r="AY4" s="87"/>
      <c r="AZ4" s="87"/>
      <c r="BA4" s="87"/>
      <c r="BB4" s="658" t="s">
        <v>225</v>
      </c>
      <c r="BC4" s="659"/>
      <c r="BD4" s="659"/>
      <c r="BE4" s="659"/>
      <c r="BF4" s="659"/>
      <c r="BG4" s="659"/>
      <c r="BH4" s="659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60" t="s">
        <v>227</v>
      </c>
      <c r="U9" s="660"/>
      <c r="V9" s="660"/>
      <c r="W9" s="660"/>
      <c r="X9" s="660"/>
      <c r="Y9" s="660"/>
      <c r="Z9" s="660"/>
      <c r="AA9" s="660"/>
      <c r="AB9" s="660"/>
      <c r="AC9" s="660"/>
      <c r="AD9" s="660"/>
      <c r="AE9" s="660"/>
      <c r="AF9" s="660"/>
      <c r="AG9" s="660"/>
      <c r="AH9" s="660"/>
      <c r="AI9" s="660"/>
      <c r="AJ9" s="660"/>
      <c r="AK9" s="660"/>
      <c r="AL9" s="660"/>
      <c r="AM9" s="660"/>
      <c r="AN9" s="660"/>
      <c r="AO9" s="660"/>
      <c r="AP9" s="660"/>
      <c r="AQ9" s="660"/>
      <c r="AR9" s="660"/>
      <c r="AS9" s="660"/>
      <c r="AT9" s="660"/>
      <c r="AU9" s="660"/>
      <c r="AV9" s="660"/>
      <c r="AW9" s="660"/>
      <c r="AX9" s="660"/>
      <c r="AY9" s="660"/>
      <c r="AZ9" s="660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666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662" t="s">
        <v>169</v>
      </c>
      <c r="L14" s="663"/>
      <c r="M14" s="663"/>
      <c r="N14" s="664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662" t="s">
        <v>174</v>
      </c>
      <c r="AG14" s="663"/>
      <c r="AH14" s="663"/>
      <c r="AI14" s="663"/>
      <c r="AJ14" s="664"/>
      <c r="AK14" s="662" t="s">
        <v>175</v>
      </c>
      <c r="AL14" s="663"/>
      <c r="AM14" s="663"/>
      <c r="AN14" s="163"/>
      <c r="AO14" s="160" t="s">
        <v>176</v>
      </c>
      <c r="AP14" s="96"/>
      <c r="AQ14" s="96"/>
      <c r="AR14" s="96"/>
      <c r="AS14" s="662" t="s">
        <v>177</v>
      </c>
      <c r="AT14" s="663"/>
      <c r="AU14" s="663"/>
      <c r="AV14" s="663"/>
      <c r="AW14" s="664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654" t="s">
        <v>185</v>
      </c>
      <c r="BI14" s="654" t="s">
        <v>186</v>
      </c>
      <c r="BJ14" s="654" t="s">
        <v>166</v>
      </c>
      <c r="BK14" s="88"/>
    </row>
    <row r="15" spans="1:63" ht="15">
      <c r="A15" s="655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655"/>
      <c r="BI15" s="655"/>
      <c r="BJ15" s="655"/>
      <c r="BK15" s="88"/>
    </row>
    <row r="16" spans="1:63" ht="15">
      <c r="A16" s="655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655"/>
      <c r="BI16" s="655"/>
      <c r="BJ16" s="655"/>
      <c r="BK16" s="88"/>
    </row>
    <row r="17" spans="1:65" ht="15.75" thickBot="1">
      <c r="A17" s="656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656"/>
      <c r="BI17" s="656"/>
      <c r="BJ17" s="656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14:A17"/>
    <mergeCell ref="AN1:AV1"/>
    <mergeCell ref="AN2:AW2"/>
    <mergeCell ref="AC1:AK1"/>
    <mergeCell ref="B1:M1"/>
    <mergeCell ref="R1:Z1"/>
    <mergeCell ref="K14:N14"/>
    <mergeCell ref="A3:O3"/>
    <mergeCell ref="A4:O4"/>
    <mergeCell ref="R4:AA4"/>
    <mergeCell ref="R3:AA3"/>
    <mergeCell ref="BJ14:BJ17"/>
    <mergeCell ref="AY2:BJ2"/>
    <mergeCell ref="BB4:BH4"/>
    <mergeCell ref="BH14:BH17"/>
    <mergeCell ref="BI14:BI17"/>
    <mergeCell ref="T9:AZ9"/>
    <mergeCell ref="AC4:AL4"/>
    <mergeCell ref="AN4:AW4"/>
    <mergeCell ref="AS14:AW14"/>
    <mergeCell ref="AN3:AW3"/>
    <mergeCell ref="R2:AA2"/>
    <mergeCell ref="AC2:AL2"/>
    <mergeCell ref="AF14:AJ14"/>
    <mergeCell ref="AC3:AL3"/>
    <mergeCell ref="AK14:AM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667" t="s">
        <v>155</v>
      </c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150"/>
      <c r="O1" s="150"/>
      <c r="P1" s="150"/>
      <c r="Q1" s="151"/>
      <c r="R1" s="667"/>
      <c r="S1" s="667"/>
      <c r="T1" s="667"/>
      <c r="U1" s="667"/>
      <c r="V1" s="667"/>
      <c r="W1" s="667"/>
      <c r="X1" s="667"/>
      <c r="Y1" s="667"/>
      <c r="Z1" s="667"/>
      <c r="AA1" s="149"/>
      <c r="AB1" s="149"/>
      <c r="AC1" s="667"/>
      <c r="AD1" s="667"/>
      <c r="AE1" s="667"/>
      <c r="AF1" s="667"/>
      <c r="AG1" s="667"/>
      <c r="AH1" s="667"/>
      <c r="AI1" s="667"/>
      <c r="AJ1" s="667"/>
      <c r="AK1" s="667"/>
      <c r="AL1" s="149"/>
      <c r="AM1" s="155"/>
      <c r="AN1" s="667"/>
      <c r="AO1" s="667"/>
      <c r="AP1" s="667"/>
      <c r="AQ1" s="667"/>
      <c r="AR1" s="667"/>
      <c r="AS1" s="667"/>
      <c r="AT1" s="667"/>
      <c r="AU1" s="667"/>
      <c r="AV1" s="667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65"/>
      <c r="S2" s="665"/>
      <c r="T2" s="665"/>
      <c r="U2" s="665"/>
      <c r="V2" s="665"/>
      <c r="W2" s="665"/>
      <c r="X2" s="665"/>
      <c r="Y2" s="665"/>
      <c r="Z2" s="665"/>
      <c r="AA2" s="665"/>
      <c r="AB2" s="148"/>
      <c r="AC2" s="665"/>
      <c r="AD2" s="665"/>
      <c r="AE2" s="665"/>
      <c r="AF2" s="665"/>
      <c r="AG2" s="665"/>
      <c r="AH2" s="665"/>
      <c r="AI2" s="665"/>
      <c r="AJ2" s="665"/>
      <c r="AK2" s="665"/>
      <c r="AL2" s="665"/>
      <c r="AM2" s="156"/>
      <c r="AN2" s="668"/>
      <c r="AO2" s="668"/>
      <c r="AP2" s="668"/>
      <c r="AQ2" s="668"/>
      <c r="AR2" s="668"/>
      <c r="AS2" s="668"/>
      <c r="AT2" s="668"/>
      <c r="AU2" s="668"/>
      <c r="AV2" s="668"/>
      <c r="AW2" s="668"/>
      <c r="AX2" s="134"/>
      <c r="AY2" s="657" t="s">
        <v>156</v>
      </c>
      <c r="AZ2" s="657"/>
      <c r="BA2" s="657"/>
      <c r="BB2" s="657"/>
      <c r="BC2" s="657"/>
      <c r="BD2" s="657"/>
      <c r="BE2" s="657"/>
      <c r="BF2" s="657"/>
      <c r="BG2" s="657"/>
      <c r="BH2" s="657"/>
      <c r="BI2" s="657"/>
      <c r="BJ2" s="657"/>
      <c r="BK2" s="88"/>
    </row>
    <row r="3" spans="1:63" ht="18.75">
      <c r="A3" s="669" t="s">
        <v>247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89"/>
      <c r="Q3" s="89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140"/>
      <c r="AC3" s="661"/>
      <c r="AD3" s="661"/>
      <c r="AE3" s="661"/>
      <c r="AF3" s="661"/>
      <c r="AG3" s="661"/>
      <c r="AH3" s="661"/>
      <c r="AI3" s="661"/>
      <c r="AJ3" s="661"/>
      <c r="AK3" s="661"/>
      <c r="AL3" s="661"/>
      <c r="AM3" s="140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670" t="s">
        <v>158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89"/>
      <c r="Q4" s="89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147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154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87"/>
      <c r="AY4" s="87"/>
      <c r="AZ4" s="87"/>
      <c r="BA4" s="87"/>
      <c r="BB4" s="658" t="s">
        <v>225</v>
      </c>
      <c r="BC4" s="659"/>
      <c r="BD4" s="659"/>
      <c r="BE4" s="659"/>
      <c r="BF4" s="659"/>
      <c r="BG4" s="659"/>
      <c r="BH4" s="659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60" t="s">
        <v>227</v>
      </c>
      <c r="U9" s="660"/>
      <c r="V9" s="660"/>
      <c r="W9" s="660"/>
      <c r="X9" s="660"/>
      <c r="Y9" s="660"/>
      <c r="Z9" s="660"/>
      <c r="AA9" s="660"/>
      <c r="AB9" s="660"/>
      <c r="AC9" s="660"/>
      <c r="AD9" s="660"/>
      <c r="AE9" s="660"/>
      <c r="AF9" s="660"/>
      <c r="AG9" s="660"/>
      <c r="AH9" s="660"/>
      <c r="AI9" s="660"/>
      <c r="AJ9" s="660"/>
      <c r="AK9" s="660"/>
      <c r="AL9" s="660"/>
      <c r="AM9" s="660"/>
      <c r="AN9" s="660"/>
      <c r="AO9" s="660"/>
      <c r="AP9" s="660"/>
      <c r="AQ9" s="660"/>
      <c r="AR9" s="660"/>
      <c r="AS9" s="660"/>
      <c r="AT9" s="660"/>
      <c r="AU9" s="660"/>
      <c r="AV9" s="660"/>
      <c r="AW9" s="660"/>
      <c r="AX9" s="660"/>
      <c r="AY9" s="660"/>
      <c r="AZ9" s="660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666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662" t="s">
        <v>175</v>
      </c>
      <c r="AK14" s="663"/>
      <c r="AL14" s="663"/>
      <c r="AM14" s="663"/>
      <c r="AN14" s="664"/>
      <c r="AO14" s="96" t="s">
        <v>176</v>
      </c>
      <c r="AP14" s="96"/>
      <c r="AQ14" s="96"/>
      <c r="AR14" s="96"/>
      <c r="AS14" s="662" t="s">
        <v>177</v>
      </c>
      <c r="AT14" s="663"/>
      <c r="AU14" s="663"/>
      <c r="AV14" s="664"/>
      <c r="AW14" s="662" t="s">
        <v>178</v>
      </c>
      <c r="AX14" s="663"/>
      <c r="AY14" s="663"/>
      <c r="AZ14" s="663"/>
      <c r="BA14" s="664"/>
      <c r="BB14" s="96" t="s">
        <v>179</v>
      </c>
      <c r="BC14" s="654" t="s">
        <v>241</v>
      </c>
      <c r="BD14" s="654" t="s">
        <v>243</v>
      </c>
      <c r="BE14" s="654" t="s">
        <v>242</v>
      </c>
      <c r="BF14" s="674" t="s">
        <v>244</v>
      </c>
      <c r="BG14" s="654" t="s">
        <v>245</v>
      </c>
      <c r="BH14" s="654" t="s">
        <v>185</v>
      </c>
      <c r="BI14" s="654" t="s">
        <v>186</v>
      </c>
      <c r="BJ14" s="654" t="s">
        <v>166</v>
      </c>
      <c r="BK14" s="88"/>
    </row>
    <row r="15" spans="1:63" ht="15">
      <c r="A15" s="655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672"/>
      <c r="BD15" s="672"/>
      <c r="BE15" s="672"/>
      <c r="BF15" s="675"/>
      <c r="BG15" s="672"/>
      <c r="BH15" s="655"/>
      <c r="BI15" s="655"/>
      <c r="BJ15" s="655"/>
      <c r="BK15" s="88"/>
    </row>
    <row r="16" spans="1:63" ht="15">
      <c r="A16" s="655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672"/>
      <c r="BD16" s="672"/>
      <c r="BE16" s="672"/>
      <c r="BF16" s="675"/>
      <c r="BG16" s="672"/>
      <c r="BH16" s="655"/>
      <c r="BI16" s="655"/>
      <c r="BJ16" s="655"/>
      <c r="BK16" s="88"/>
    </row>
    <row r="17" spans="1:65" ht="15" customHeight="1" thickBot="1">
      <c r="A17" s="656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673"/>
      <c r="BD17" s="673"/>
      <c r="BE17" s="673"/>
      <c r="BF17" s="676"/>
      <c r="BG17" s="673"/>
      <c r="BH17" s="656"/>
      <c r="BI17" s="656"/>
      <c r="BJ17" s="656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1:AV1"/>
    <mergeCell ref="AN2:AW2"/>
    <mergeCell ref="AW14:BA14"/>
    <mergeCell ref="AJ14:AN14"/>
    <mergeCell ref="AS14:AV14"/>
    <mergeCell ref="AC1:AK1"/>
    <mergeCell ref="AN3:AW3"/>
    <mergeCell ref="BJ14:BJ17"/>
    <mergeCell ref="AY2:BJ2"/>
    <mergeCell ref="BB4:BH4"/>
    <mergeCell ref="BH14:BH17"/>
    <mergeCell ref="BI14:BI17"/>
    <mergeCell ref="T9:AZ9"/>
    <mergeCell ref="AC4:AL4"/>
    <mergeCell ref="AN4:AW4"/>
    <mergeCell ref="R2:AA2"/>
    <mergeCell ref="BC14:BC17"/>
    <mergeCell ref="BD14:BD17"/>
    <mergeCell ref="AC3:AL3"/>
    <mergeCell ref="AC2:AL2"/>
    <mergeCell ref="BE14:BE17"/>
    <mergeCell ref="BG14:BG17"/>
    <mergeCell ref="BF14:BF17"/>
    <mergeCell ref="A14:A17"/>
    <mergeCell ref="B1:M1"/>
    <mergeCell ref="R1:Z1"/>
    <mergeCell ref="A3:O3"/>
    <mergeCell ref="A4:O4"/>
    <mergeCell ref="R4:AA4"/>
    <mergeCell ref="R3:AA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38"/>
  <sheetViews>
    <sheetView showZeros="0" view="pageBreakPreview" topLeftCell="A13" zoomScaleNormal="95" zoomScaleSheetLayoutView="100" workbookViewId="0">
      <selection activeCell="S17" sqref="S17:BA17"/>
    </sheetView>
  </sheetViews>
  <sheetFormatPr defaultRowHeight="12.75"/>
  <cols>
    <col min="1" max="1" width="9.140625" style="203"/>
    <col min="2" max="2" width="4" style="203" customWidth="1"/>
    <col min="3" max="3" width="3.5703125" style="203" customWidth="1"/>
    <col min="4" max="4" width="3.28515625" style="203" customWidth="1"/>
    <col min="5" max="5" width="3.5703125" style="203" customWidth="1"/>
    <col min="6" max="6" width="3.85546875" style="203" customWidth="1"/>
    <col min="7" max="7" width="3.5703125" style="203" customWidth="1"/>
    <col min="8" max="8" width="4" style="203" customWidth="1"/>
    <col min="9" max="9" width="3.85546875" style="203" customWidth="1"/>
    <col min="10" max="10" width="3.5703125" style="203" customWidth="1"/>
    <col min="11" max="11" width="3.140625" style="203" customWidth="1"/>
    <col min="12" max="14" width="3.5703125" style="203" customWidth="1"/>
    <col min="15" max="15" width="3.140625" style="203" customWidth="1"/>
    <col min="16" max="23" width="3.5703125" style="203" customWidth="1"/>
    <col min="24" max="24" width="3.140625" style="203" customWidth="1"/>
    <col min="25" max="27" width="3.5703125" style="203" customWidth="1"/>
    <col min="28" max="28" width="3.140625" style="203" customWidth="1"/>
    <col min="29" max="40" width="3.5703125" style="203" customWidth="1"/>
    <col min="41" max="41" width="3.140625" style="203" customWidth="1"/>
    <col min="42" max="49" width="3.5703125" style="203" customWidth="1"/>
    <col min="50" max="50" width="3.140625" style="203" customWidth="1"/>
    <col min="51" max="53" width="3.5703125" style="203" customWidth="1"/>
    <col min="54" max="16384" width="9.140625" style="203"/>
  </cols>
  <sheetData>
    <row r="1" spans="1:53" customFormat="1" ht="18.75">
      <c r="A1" s="681" t="s">
        <v>296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  <c r="AY1" s="681"/>
      <c r="AZ1" s="681"/>
      <c r="BA1" s="681"/>
    </row>
    <row r="2" spans="1:53" customFormat="1" ht="18.75">
      <c r="A2" s="681" t="s">
        <v>285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U2" s="681"/>
      <c r="AV2" s="681"/>
      <c r="AW2" s="681"/>
      <c r="AX2" s="681"/>
      <c r="AY2" s="681"/>
      <c r="AZ2" s="681"/>
      <c r="BA2" s="681"/>
    </row>
    <row r="3" spans="1:53" customFormat="1" ht="18.75">
      <c r="A3" s="682" t="s">
        <v>430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  <c r="AE3" s="682"/>
      <c r="AF3" s="682"/>
      <c r="AG3" s="682"/>
      <c r="AH3" s="682"/>
      <c r="AI3" s="682"/>
      <c r="AJ3" s="682"/>
      <c r="AK3" s="682"/>
      <c r="AL3" s="682"/>
      <c r="AM3" s="682"/>
      <c r="AN3" s="682"/>
      <c r="AO3" s="682"/>
      <c r="AP3" s="682"/>
      <c r="AQ3" s="682"/>
      <c r="AR3" s="682"/>
      <c r="AS3" s="682"/>
      <c r="AT3" s="682"/>
      <c r="AU3" s="682"/>
      <c r="AV3" s="682"/>
      <c r="AW3" s="682"/>
      <c r="AX3" s="682"/>
      <c r="AY3" s="682"/>
      <c r="AZ3" s="682"/>
      <c r="BA3" s="682"/>
    </row>
    <row r="4" spans="1:53" ht="18.75">
      <c r="A4" s="622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AI4" s="417" t="s">
        <v>338</v>
      </c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</row>
    <row r="5" spans="1:53" ht="18.75">
      <c r="A5" s="622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AI5" s="622" t="s">
        <v>286</v>
      </c>
      <c r="AK5" s="201"/>
      <c r="AL5" s="201"/>
      <c r="AM5" s="201"/>
      <c r="AN5" s="201"/>
      <c r="AO5" s="201"/>
      <c r="AP5" s="201"/>
      <c r="AQ5" s="201"/>
      <c r="AR5" s="201"/>
      <c r="AS5" s="417"/>
      <c r="AT5" s="417"/>
      <c r="AU5" s="417"/>
      <c r="AV5" s="417"/>
      <c r="AW5" s="417"/>
      <c r="AX5" s="417"/>
    </row>
    <row r="6" spans="1:53" ht="18.75">
      <c r="A6" s="622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AI6" s="202" t="s">
        <v>438</v>
      </c>
      <c r="AV6" s="417"/>
      <c r="AW6" s="417"/>
      <c r="AX6" s="417"/>
    </row>
    <row r="7" spans="1:53" ht="18.75">
      <c r="A7" s="622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AI7" s="202" t="s">
        <v>287</v>
      </c>
      <c r="AV7" s="417"/>
      <c r="AW7" s="417"/>
      <c r="AX7" s="417"/>
    </row>
    <row r="8" spans="1:53" ht="18.75">
      <c r="A8" s="622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AI8" s="202"/>
      <c r="AV8" s="417"/>
      <c r="AW8" s="417"/>
      <c r="AX8" s="417"/>
    </row>
    <row r="9" spans="1:53" ht="18.75">
      <c r="A9" s="202"/>
      <c r="AI9" s="417" t="s">
        <v>423</v>
      </c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</row>
    <row r="10" spans="1:53" customFormat="1" ht="20.25">
      <c r="A10" s="683" t="s">
        <v>288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683"/>
      <c r="AK10" s="683"/>
      <c r="AL10" s="683"/>
      <c r="AM10" s="683"/>
      <c r="AN10" s="683"/>
      <c r="AO10" s="683"/>
      <c r="AP10" s="683"/>
      <c r="AQ10" s="683"/>
      <c r="AR10" s="683"/>
      <c r="AS10" s="683"/>
      <c r="AT10" s="683"/>
      <c r="AU10" s="683"/>
      <c r="AV10" s="683"/>
      <c r="AW10" s="683"/>
      <c r="AX10" s="683"/>
      <c r="AY10" s="683"/>
      <c r="AZ10" s="683"/>
      <c r="BA10" s="683"/>
    </row>
    <row r="11" spans="1:53" customFormat="1" ht="18.75">
      <c r="A11" s="684" t="s">
        <v>437</v>
      </c>
      <c r="B11" s="684"/>
      <c r="C11" s="684"/>
      <c r="D11" s="684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684"/>
      <c r="AI11" s="684"/>
      <c r="AJ11" s="684"/>
      <c r="AK11" s="684"/>
      <c r="AL11" s="684"/>
      <c r="AM11" s="684"/>
      <c r="AN11" s="684"/>
      <c r="AO11" s="684"/>
      <c r="AP11" s="684"/>
      <c r="AQ11" s="684"/>
      <c r="AR11" s="684"/>
      <c r="AS11" s="684"/>
      <c r="AT11" s="684"/>
      <c r="AU11" s="684"/>
      <c r="AV11" s="684"/>
      <c r="AW11" s="684"/>
      <c r="AX11" s="684"/>
      <c r="AY11" s="684"/>
      <c r="AZ11" s="684"/>
      <c r="BA11" s="684"/>
    </row>
    <row r="12" spans="1:53" ht="18.75">
      <c r="A12" s="200"/>
      <c r="B12" s="677" t="s">
        <v>294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 t="s">
        <v>366</v>
      </c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7"/>
      <c r="AG12" s="677"/>
      <c r="AH12" s="677"/>
      <c r="AI12" s="677"/>
      <c r="AJ12" s="677"/>
      <c r="AK12" s="677"/>
      <c r="AL12" s="677"/>
      <c r="AM12" s="677"/>
      <c r="AN12" s="677"/>
      <c r="AO12" s="677"/>
      <c r="AP12" s="677"/>
      <c r="AQ12" s="677"/>
      <c r="AR12" s="677"/>
      <c r="AS12" s="677"/>
      <c r="AT12" s="677"/>
      <c r="AU12" s="677"/>
      <c r="AV12" s="677"/>
      <c r="AW12" s="677"/>
      <c r="AX12" s="677"/>
      <c r="AY12" s="677"/>
      <c r="AZ12" s="677"/>
      <c r="BA12" s="677"/>
    </row>
    <row r="13" spans="1:53" ht="18.75">
      <c r="A13" s="197"/>
      <c r="B13" s="677" t="s">
        <v>289</v>
      </c>
      <c r="C13" s="677"/>
      <c r="D13" s="677"/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8"/>
      <c r="T13" s="678"/>
      <c r="U13" s="678"/>
      <c r="V13" s="678"/>
      <c r="W13" s="678"/>
      <c r="X13" s="678"/>
      <c r="Y13" s="678"/>
      <c r="Z13" s="678"/>
      <c r="AA13" s="678"/>
      <c r="AB13" s="678"/>
      <c r="AC13" s="678"/>
      <c r="AD13" s="678"/>
      <c r="AE13" s="678"/>
      <c r="AF13" s="678"/>
      <c r="AG13" s="678"/>
      <c r="AH13" s="678"/>
      <c r="AI13" s="678"/>
      <c r="AJ13" s="678"/>
      <c r="AK13" s="678"/>
      <c r="AL13" s="678"/>
      <c r="AM13" s="678"/>
      <c r="AN13" s="678"/>
      <c r="AO13" s="678"/>
      <c r="AP13" s="678"/>
      <c r="AQ13" s="678"/>
      <c r="AR13" s="678"/>
      <c r="AS13" s="678"/>
      <c r="AT13" s="678"/>
      <c r="AU13" s="678"/>
      <c r="AV13" s="678"/>
      <c r="AW13" s="678"/>
      <c r="AX13" s="678"/>
      <c r="AY13" s="678"/>
      <c r="AZ13" s="678"/>
      <c r="BA13" s="678"/>
    </row>
    <row r="14" spans="1:53" ht="18.75">
      <c r="A14" s="200"/>
      <c r="B14" s="677" t="s">
        <v>290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  <c r="S14" s="678"/>
      <c r="T14" s="678"/>
      <c r="U14" s="678"/>
      <c r="V14" s="678"/>
      <c r="W14" s="678"/>
      <c r="X14" s="678"/>
      <c r="Y14" s="678"/>
      <c r="Z14" s="678"/>
      <c r="AA14" s="678"/>
      <c r="AB14" s="678"/>
      <c r="AC14" s="678"/>
      <c r="AD14" s="678"/>
      <c r="AE14" s="678"/>
      <c r="AF14" s="678"/>
      <c r="AG14" s="678"/>
      <c r="AH14" s="678"/>
      <c r="AI14" s="678"/>
      <c r="AJ14" s="678"/>
      <c r="AK14" s="678"/>
      <c r="AL14" s="678"/>
      <c r="AM14" s="678"/>
      <c r="AN14" s="678"/>
      <c r="AO14" s="678"/>
      <c r="AP14" s="678"/>
      <c r="AQ14" s="678"/>
      <c r="AR14" s="678"/>
      <c r="AS14" s="678"/>
      <c r="AT14" s="678"/>
      <c r="AU14" s="678"/>
      <c r="AV14" s="678"/>
      <c r="AW14" s="678"/>
      <c r="AX14" s="678"/>
      <c r="AY14" s="678"/>
      <c r="AZ14" s="678"/>
      <c r="BA14" s="678"/>
    </row>
    <row r="15" spans="1:53" ht="18.75">
      <c r="A15" s="200"/>
      <c r="B15" s="677" t="s">
        <v>431</v>
      </c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7"/>
      <c r="N15" s="677"/>
      <c r="O15" s="677"/>
      <c r="P15" s="677"/>
      <c r="Q15" s="677"/>
      <c r="R15" s="677"/>
      <c r="S15" s="678"/>
      <c r="T15" s="678"/>
      <c r="U15" s="678"/>
      <c r="V15" s="678"/>
      <c r="W15" s="678"/>
      <c r="X15" s="678"/>
      <c r="Y15" s="678"/>
      <c r="Z15" s="678"/>
      <c r="AA15" s="678"/>
      <c r="AB15" s="678"/>
      <c r="AC15" s="678"/>
      <c r="AD15" s="678"/>
      <c r="AE15" s="678"/>
      <c r="AF15" s="678"/>
      <c r="AG15" s="678"/>
      <c r="AH15" s="678"/>
      <c r="AI15" s="678"/>
      <c r="AJ15" s="678"/>
      <c r="AK15" s="678"/>
      <c r="AL15" s="678"/>
      <c r="AM15" s="678"/>
      <c r="AN15" s="678"/>
      <c r="AO15" s="678"/>
      <c r="AP15" s="678"/>
      <c r="AQ15" s="678"/>
      <c r="AR15" s="678"/>
      <c r="AS15" s="678"/>
      <c r="AT15" s="678"/>
      <c r="AU15" s="678"/>
      <c r="AV15" s="678"/>
      <c r="AW15" s="678"/>
      <c r="AX15" s="678"/>
      <c r="AY15" s="678"/>
      <c r="AZ15" s="678"/>
      <c r="BA15" s="678"/>
    </row>
    <row r="16" spans="1:53" ht="18.75">
      <c r="A16" s="195"/>
      <c r="B16" s="677" t="s">
        <v>361</v>
      </c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678"/>
      <c r="AI16" s="678"/>
      <c r="AJ16" s="678"/>
      <c r="AK16" s="678"/>
      <c r="AL16" s="678"/>
      <c r="AM16" s="678"/>
      <c r="AN16" s="678"/>
      <c r="AO16" s="678"/>
      <c r="AP16" s="678"/>
      <c r="AQ16" s="678"/>
      <c r="AR16" s="678"/>
      <c r="AS16" s="678"/>
      <c r="AT16" s="678"/>
      <c r="AU16" s="678"/>
      <c r="AV16" s="678"/>
      <c r="AW16" s="678"/>
      <c r="AX16" s="678"/>
      <c r="AY16" s="678"/>
      <c r="AZ16" s="678"/>
      <c r="BA16" s="678"/>
    </row>
    <row r="17" spans="1:55" ht="18.75">
      <c r="A17" s="198"/>
      <c r="B17" s="680" t="s">
        <v>376</v>
      </c>
      <c r="C17" s="680"/>
      <c r="D17" s="680"/>
      <c r="E17" s="680"/>
      <c r="F17" s="680"/>
      <c r="G17" s="680"/>
      <c r="H17" s="680"/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 t="s">
        <v>435</v>
      </c>
      <c r="T17" s="680"/>
      <c r="U17" s="680"/>
      <c r="V17" s="680"/>
      <c r="W17" s="680"/>
      <c r="X17" s="680"/>
      <c r="Y17" s="680"/>
      <c r="Z17" s="680"/>
      <c r="AA17" s="680"/>
      <c r="AB17" s="680"/>
      <c r="AC17" s="680"/>
      <c r="AD17" s="680"/>
      <c r="AE17" s="680"/>
      <c r="AF17" s="680"/>
      <c r="AG17" s="680"/>
      <c r="AH17" s="680"/>
      <c r="AI17" s="680"/>
      <c r="AJ17" s="680"/>
      <c r="AK17" s="680"/>
      <c r="AL17" s="680"/>
      <c r="AM17" s="680"/>
      <c r="AN17" s="680"/>
      <c r="AO17" s="680"/>
      <c r="AP17" s="680"/>
      <c r="AQ17" s="680"/>
      <c r="AR17" s="680"/>
      <c r="AS17" s="680"/>
      <c r="AT17" s="680"/>
      <c r="AU17" s="680"/>
      <c r="AV17" s="680"/>
      <c r="AW17" s="680"/>
      <c r="AX17" s="680"/>
      <c r="AY17" s="680"/>
      <c r="AZ17" s="680"/>
      <c r="BA17" s="680"/>
    </row>
    <row r="18" spans="1:55" ht="18.75">
      <c r="A18" s="197"/>
      <c r="B18" s="679" t="s">
        <v>434</v>
      </c>
      <c r="C18" s="679"/>
      <c r="D18" s="679"/>
      <c r="E18" s="679"/>
      <c r="F18" s="679"/>
      <c r="G18" s="679"/>
      <c r="H18" s="679"/>
      <c r="I18" s="679"/>
      <c r="J18" s="679"/>
      <c r="K18" s="679"/>
      <c r="L18" s="679"/>
      <c r="M18" s="679"/>
      <c r="N18" s="679"/>
      <c r="O18" s="679"/>
      <c r="P18" s="679"/>
      <c r="Q18" s="679"/>
      <c r="R18" s="679"/>
      <c r="S18" s="677" t="s">
        <v>377</v>
      </c>
      <c r="T18" s="677"/>
      <c r="U18" s="677"/>
      <c r="V18" s="677"/>
      <c r="W18" s="677"/>
      <c r="X18" s="677"/>
      <c r="Y18" s="677"/>
      <c r="Z18" s="677"/>
      <c r="AA18" s="677"/>
      <c r="AB18" s="677"/>
      <c r="AC18" s="677"/>
      <c r="AD18" s="677"/>
      <c r="AE18" s="677"/>
      <c r="AF18" s="677"/>
      <c r="AG18" s="677"/>
      <c r="AH18" s="677"/>
      <c r="AI18" s="677"/>
      <c r="AJ18" s="677"/>
      <c r="AK18" s="677"/>
      <c r="AL18" s="677"/>
      <c r="AM18" s="677"/>
      <c r="AN18" s="677"/>
      <c r="AO18" s="677"/>
      <c r="AP18" s="677"/>
      <c r="AQ18" s="677"/>
      <c r="AR18" s="677"/>
      <c r="AS18" s="677"/>
      <c r="AT18" s="677"/>
      <c r="AU18" s="677"/>
      <c r="AV18" s="677"/>
      <c r="AW18" s="677"/>
      <c r="AX18" s="677"/>
      <c r="AY18" s="677"/>
      <c r="AZ18" s="677"/>
      <c r="BA18" s="677"/>
    </row>
    <row r="19" spans="1:55" ht="18.75">
      <c r="A19" s="196"/>
      <c r="B19" s="677" t="s">
        <v>291</v>
      </c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  <c r="S19" s="677" t="s">
        <v>433</v>
      </c>
      <c r="T19" s="677"/>
      <c r="U19" s="677"/>
      <c r="V19" s="677"/>
      <c r="W19" s="677"/>
      <c r="X19" s="677"/>
      <c r="Y19" s="677"/>
      <c r="Z19" s="677"/>
      <c r="AA19" s="677"/>
      <c r="AB19" s="677"/>
      <c r="AC19" s="677"/>
      <c r="AD19" s="677"/>
      <c r="AE19" s="677"/>
      <c r="AF19" s="677"/>
      <c r="AG19" s="677"/>
      <c r="AH19" s="677"/>
      <c r="AI19" s="677"/>
      <c r="AJ19" s="677"/>
      <c r="AK19" s="677"/>
      <c r="AL19" s="677"/>
      <c r="AM19" s="677"/>
      <c r="AN19" s="677"/>
      <c r="AO19" s="677"/>
      <c r="AP19" s="677"/>
      <c r="AQ19" s="677"/>
      <c r="AR19" s="677"/>
      <c r="AS19" s="677"/>
      <c r="AT19" s="677"/>
      <c r="AU19" s="677"/>
      <c r="AV19" s="677"/>
      <c r="AW19" s="677"/>
      <c r="AX19" s="677"/>
      <c r="AY19" s="677"/>
      <c r="AZ19" s="677"/>
      <c r="BA19" s="677"/>
    </row>
    <row r="20" spans="1:55" ht="18.75">
      <c r="A20" s="197"/>
      <c r="B20" s="677" t="s">
        <v>292</v>
      </c>
      <c r="C20" s="677"/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 t="s">
        <v>378</v>
      </c>
      <c r="T20" s="677"/>
      <c r="U20" s="677"/>
      <c r="V20" s="677"/>
      <c r="W20" s="677"/>
      <c r="X20" s="677"/>
      <c r="Y20" s="677"/>
      <c r="Z20" s="677"/>
      <c r="AA20" s="677"/>
      <c r="AB20" s="677"/>
      <c r="AC20" s="677"/>
      <c r="AD20" s="677"/>
      <c r="AE20" s="677"/>
      <c r="AF20" s="677"/>
      <c r="AG20" s="677"/>
      <c r="AH20" s="677"/>
      <c r="AI20" s="677"/>
      <c r="AJ20" s="677"/>
      <c r="AK20" s="677"/>
      <c r="AL20" s="677"/>
      <c r="AM20" s="677"/>
      <c r="AN20" s="677"/>
      <c r="AO20" s="677"/>
      <c r="AP20" s="677"/>
      <c r="AQ20" s="677"/>
      <c r="AR20" s="677"/>
      <c r="AS20" s="677"/>
      <c r="AT20" s="677"/>
      <c r="AU20" s="677"/>
      <c r="AV20" s="677"/>
      <c r="AW20" s="677"/>
      <c r="AX20" s="677"/>
      <c r="AY20" s="677"/>
      <c r="AZ20" s="677"/>
      <c r="BA20" s="677"/>
    </row>
    <row r="21" spans="1:55" ht="18.75">
      <c r="A21" s="196"/>
      <c r="B21" s="677" t="s">
        <v>339</v>
      </c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8"/>
      <c r="T21" s="678"/>
      <c r="U21" s="678"/>
      <c r="V21" s="678"/>
      <c r="W21" s="678"/>
      <c r="X21" s="678"/>
      <c r="Y21" s="678"/>
      <c r="Z21" s="678"/>
      <c r="AA21" s="678"/>
      <c r="AB21" s="678"/>
      <c r="AC21" s="678"/>
      <c r="AD21" s="678"/>
      <c r="AE21" s="678"/>
      <c r="AF21" s="678"/>
      <c r="AG21" s="678"/>
      <c r="AH21" s="678"/>
      <c r="AI21" s="678"/>
      <c r="AJ21" s="678"/>
      <c r="AK21" s="678"/>
      <c r="AL21" s="678"/>
      <c r="AM21" s="678"/>
      <c r="AN21" s="678"/>
      <c r="AO21" s="678"/>
      <c r="AP21" s="678"/>
      <c r="AQ21" s="678"/>
      <c r="AR21" s="678"/>
      <c r="AS21" s="678"/>
      <c r="AT21" s="678"/>
      <c r="AU21" s="678"/>
      <c r="AV21" s="678"/>
      <c r="AW21" s="678"/>
      <c r="AX21" s="678"/>
      <c r="AY21" s="678"/>
      <c r="AZ21" s="678"/>
      <c r="BA21" s="678"/>
    </row>
    <row r="22" spans="1:55" ht="18.75">
      <c r="A22" s="196"/>
      <c r="B22" s="677" t="s">
        <v>432</v>
      </c>
      <c r="C22" s="677"/>
      <c r="D22" s="677"/>
      <c r="E22" s="677"/>
      <c r="F22" s="677"/>
      <c r="G22" s="677"/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8"/>
      <c r="T22" s="678"/>
      <c r="U22" s="678"/>
      <c r="V22" s="678"/>
      <c r="W22" s="678"/>
      <c r="X22" s="678"/>
      <c r="Y22" s="678"/>
      <c r="Z22" s="678"/>
      <c r="AA22" s="678"/>
      <c r="AB22" s="678"/>
      <c r="AC22" s="678"/>
      <c r="AD22" s="678"/>
      <c r="AE22" s="678"/>
      <c r="AF22" s="678"/>
      <c r="AG22" s="678"/>
      <c r="AH22" s="678"/>
      <c r="AI22" s="678"/>
      <c r="AJ22" s="678"/>
      <c r="AK22" s="678"/>
      <c r="AL22" s="678"/>
      <c r="AM22" s="678"/>
      <c r="AN22" s="678"/>
      <c r="AO22" s="678"/>
      <c r="AP22" s="678"/>
      <c r="AQ22" s="678"/>
      <c r="AR22" s="678"/>
      <c r="AS22" s="678"/>
      <c r="AT22" s="678"/>
      <c r="AU22" s="678"/>
      <c r="AV22" s="678"/>
      <c r="AW22" s="678"/>
      <c r="AX22" s="678"/>
      <c r="AY22" s="678"/>
      <c r="AZ22" s="678"/>
      <c r="BA22" s="678"/>
    </row>
    <row r="23" spans="1:55" ht="16.5" thickBot="1">
      <c r="A23" s="706" t="s">
        <v>264</v>
      </c>
      <c r="B23" s="706"/>
      <c r="C23" s="706"/>
      <c r="D23" s="706"/>
      <c r="E23" s="706"/>
      <c r="F23" s="706"/>
      <c r="G23" s="706"/>
      <c r="H23" s="706"/>
      <c r="I23" s="706"/>
      <c r="J23" s="706"/>
      <c r="K23" s="706"/>
      <c r="L23" s="706"/>
      <c r="M23" s="706"/>
      <c r="N23" s="706"/>
      <c r="O23" s="706"/>
      <c r="P23" s="706"/>
      <c r="Q23" s="706"/>
      <c r="R23" s="706"/>
      <c r="S23" s="706"/>
      <c r="T23" s="706"/>
      <c r="U23" s="706"/>
      <c r="V23" s="706"/>
      <c r="W23" s="706"/>
      <c r="X23" s="706"/>
      <c r="Y23" s="706"/>
      <c r="Z23" s="706"/>
      <c r="AA23" s="706"/>
      <c r="AB23" s="706"/>
      <c r="AC23" s="706"/>
      <c r="AD23" s="706"/>
      <c r="AE23" s="706"/>
      <c r="AF23" s="706"/>
      <c r="AG23" s="706"/>
      <c r="AH23" s="706"/>
      <c r="AI23" s="706"/>
      <c r="AJ23" s="706"/>
      <c r="AK23" s="706"/>
      <c r="AL23" s="706"/>
      <c r="AM23" s="706"/>
      <c r="AN23" s="706"/>
      <c r="AO23" s="706"/>
      <c r="AP23" s="706"/>
      <c r="AQ23" s="706"/>
      <c r="AR23" s="706"/>
      <c r="AS23" s="706"/>
      <c r="AT23" s="706"/>
      <c r="AU23" s="706"/>
      <c r="AV23" s="706"/>
      <c r="AW23" s="706"/>
      <c r="AX23" s="706"/>
      <c r="AY23" s="706"/>
      <c r="AZ23" s="706"/>
      <c r="BA23" s="706"/>
    </row>
    <row r="24" spans="1:55" ht="15">
      <c r="A24" s="719" t="s">
        <v>263</v>
      </c>
      <c r="B24" s="736" t="s">
        <v>167</v>
      </c>
      <c r="C24" s="726"/>
      <c r="D24" s="726"/>
      <c r="E24" s="726"/>
      <c r="F24" s="727"/>
      <c r="G24" s="725" t="s">
        <v>168</v>
      </c>
      <c r="H24" s="726"/>
      <c r="I24" s="726"/>
      <c r="J24" s="727"/>
      <c r="K24" s="725" t="s">
        <v>169</v>
      </c>
      <c r="L24" s="726"/>
      <c r="M24" s="726"/>
      <c r="N24" s="727"/>
      <c r="O24" s="725" t="s">
        <v>170</v>
      </c>
      <c r="P24" s="726"/>
      <c r="Q24" s="726"/>
      <c r="R24" s="726"/>
      <c r="S24" s="727"/>
      <c r="T24" s="725" t="s">
        <v>171</v>
      </c>
      <c r="U24" s="726"/>
      <c r="V24" s="726"/>
      <c r="W24" s="727"/>
      <c r="X24" s="725" t="s">
        <v>172</v>
      </c>
      <c r="Y24" s="726"/>
      <c r="Z24" s="726"/>
      <c r="AA24" s="727"/>
      <c r="AB24" s="725" t="s">
        <v>173</v>
      </c>
      <c r="AC24" s="726"/>
      <c r="AD24" s="726"/>
      <c r="AE24" s="727"/>
      <c r="AF24" s="725" t="s">
        <v>174</v>
      </c>
      <c r="AG24" s="726"/>
      <c r="AH24" s="726"/>
      <c r="AI24" s="726"/>
      <c r="AJ24" s="727"/>
      <c r="AK24" s="725" t="s">
        <v>175</v>
      </c>
      <c r="AL24" s="726"/>
      <c r="AM24" s="726"/>
      <c r="AN24" s="727"/>
      <c r="AO24" s="725" t="s">
        <v>176</v>
      </c>
      <c r="AP24" s="726"/>
      <c r="AQ24" s="726"/>
      <c r="AR24" s="726"/>
      <c r="AS24" s="727"/>
      <c r="AT24" s="725" t="s">
        <v>177</v>
      </c>
      <c r="AU24" s="726"/>
      <c r="AV24" s="726"/>
      <c r="AW24" s="727"/>
      <c r="AX24" s="725" t="s">
        <v>178</v>
      </c>
      <c r="AY24" s="726"/>
      <c r="AZ24" s="726"/>
      <c r="BA24" s="735"/>
    </row>
    <row r="25" spans="1:55">
      <c r="A25" s="720"/>
      <c r="B25" s="204">
        <v>1</v>
      </c>
      <c r="C25" s="205">
        <f>B25+1</f>
        <v>2</v>
      </c>
      <c r="D25" s="205">
        <f t="shared" ref="D25:BA25" si="0">C25+1</f>
        <v>3</v>
      </c>
      <c r="E25" s="205">
        <f t="shared" si="0"/>
        <v>4</v>
      </c>
      <c r="F25" s="205">
        <f t="shared" si="0"/>
        <v>5</v>
      </c>
      <c r="G25" s="205">
        <f t="shared" si="0"/>
        <v>6</v>
      </c>
      <c r="H25" s="205">
        <f t="shared" si="0"/>
        <v>7</v>
      </c>
      <c r="I25" s="205">
        <f t="shared" si="0"/>
        <v>8</v>
      </c>
      <c r="J25" s="205">
        <f t="shared" si="0"/>
        <v>9</v>
      </c>
      <c r="K25" s="205">
        <f t="shared" si="0"/>
        <v>10</v>
      </c>
      <c r="L25" s="205">
        <f t="shared" si="0"/>
        <v>11</v>
      </c>
      <c r="M25" s="205">
        <f t="shared" si="0"/>
        <v>12</v>
      </c>
      <c r="N25" s="205">
        <f t="shared" si="0"/>
        <v>13</v>
      </c>
      <c r="O25" s="205">
        <f t="shared" si="0"/>
        <v>14</v>
      </c>
      <c r="P25" s="205">
        <f t="shared" si="0"/>
        <v>15</v>
      </c>
      <c r="Q25" s="205">
        <f t="shared" si="0"/>
        <v>16</v>
      </c>
      <c r="R25" s="205">
        <f t="shared" si="0"/>
        <v>17</v>
      </c>
      <c r="S25" s="205">
        <f t="shared" si="0"/>
        <v>18</v>
      </c>
      <c r="T25" s="205">
        <f t="shared" si="0"/>
        <v>19</v>
      </c>
      <c r="U25" s="205">
        <f t="shared" si="0"/>
        <v>20</v>
      </c>
      <c r="V25" s="205">
        <f t="shared" si="0"/>
        <v>21</v>
      </c>
      <c r="W25" s="205">
        <f t="shared" si="0"/>
        <v>22</v>
      </c>
      <c r="X25" s="205">
        <f t="shared" si="0"/>
        <v>23</v>
      </c>
      <c r="Y25" s="205">
        <f t="shared" si="0"/>
        <v>24</v>
      </c>
      <c r="Z25" s="205">
        <f t="shared" si="0"/>
        <v>25</v>
      </c>
      <c r="AA25" s="205">
        <f t="shared" si="0"/>
        <v>26</v>
      </c>
      <c r="AB25" s="205">
        <f t="shared" si="0"/>
        <v>27</v>
      </c>
      <c r="AC25" s="205">
        <f t="shared" si="0"/>
        <v>28</v>
      </c>
      <c r="AD25" s="205">
        <f t="shared" si="0"/>
        <v>29</v>
      </c>
      <c r="AE25" s="205">
        <f t="shared" si="0"/>
        <v>30</v>
      </c>
      <c r="AF25" s="205">
        <f t="shared" si="0"/>
        <v>31</v>
      </c>
      <c r="AG25" s="205">
        <f t="shared" si="0"/>
        <v>32</v>
      </c>
      <c r="AH25" s="205">
        <f t="shared" si="0"/>
        <v>33</v>
      </c>
      <c r="AI25" s="205">
        <f t="shared" si="0"/>
        <v>34</v>
      </c>
      <c r="AJ25" s="205">
        <f t="shared" si="0"/>
        <v>35</v>
      </c>
      <c r="AK25" s="205">
        <f t="shared" si="0"/>
        <v>36</v>
      </c>
      <c r="AL25" s="205">
        <f t="shared" si="0"/>
        <v>37</v>
      </c>
      <c r="AM25" s="205">
        <f t="shared" si="0"/>
        <v>38</v>
      </c>
      <c r="AN25" s="205">
        <f t="shared" si="0"/>
        <v>39</v>
      </c>
      <c r="AO25" s="205">
        <f t="shared" si="0"/>
        <v>40</v>
      </c>
      <c r="AP25" s="205">
        <f t="shared" si="0"/>
        <v>41</v>
      </c>
      <c r="AQ25" s="205">
        <f t="shared" si="0"/>
        <v>42</v>
      </c>
      <c r="AR25" s="205">
        <f t="shared" si="0"/>
        <v>43</v>
      </c>
      <c r="AS25" s="205">
        <f t="shared" si="0"/>
        <v>44</v>
      </c>
      <c r="AT25" s="205">
        <f t="shared" si="0"/>
        <v>45</v>
      </c>
      <c r="AU25" s="205">
        <f t="shared" si="0"/>
        <v>46</v>
      </c>
      <c r="AV25" s="205">
        <f t="shared" si="0"/>
        <v>47</v>
      </c>
      <c r="AW25" s="205">
        <f t="shared" si="0"/>
        <v>48</v>
      </c>
      <c r="AX25" s="205">
        <f t="shared" si="0"/>
        <v>49</v>
      </c>
      <c r="AY25" s="205">
        <f t="shared" si="0"/>
        <v>50</v>
      </c>
      <c r="AZ25" s="205">
        <f t="shared" si="0"/>
        <v>51</v>
      </c>
      <c r="BA25" s="206">
        <f t="shared" si="0"/>
        <v>52</v>
      </c>
    </row>
    <row r="26" spans="1:55" ht="29.25" customHeight="1">
      <c r="A26" s="720"/>
      <c r="B26" s="207" t="s">
        <v>304</v>
      </c>
      <c r="C26" s="208" t="s">
        <v>305</v>
      </c>
      <c r="D26" s="208" t="s">
        <v>306</v>
      </c>
      <c r="E26" s="208" t="s">
        <v>307</v>
      </c>
      <c r="F26" s="208" t="s">
        <v>308</v>
      </c>
      <c r="G26" s="208" t="s">
        <v>309</v>
      </c>
      <c r="H26" s="208" t="s">
        <v>310</v>
      </c>
      <c r="I26" s="208" t="s">
        <v>311</v>
      </c>
      <c r="J26" s="208" t="s">
        <v>312</v>
      </c>
      <c r="K26" s="208" t="s">
        <v>313</v>
      </c>
      <c r="L26" s="208" t="s">
        <v>314</v>
      </c>
      <c r="M26" s="208" t="s">
        <v>315</v>
      </c>
      <c r="N26" s="208" t="s">
        <v>316</v>
      </c>
      <c r="O26" s="208" t="s">
        <v>304</v>
      </c>
      <c r="P26" s="208" t="s">
        <v>305</v>
      </c>
      <c r="Q26" s="208" t="s">
        <v>306</v>
      </c>
      <c r="R26" s="208" t="s">
        <v>307</v>
      </c>
      <c r="S26" s="208" t="s">
        <v>317</v>
      </c>
      <c r="T26" s="208" t="s">
        <v>318</v>
      </c>
      <c r="U26" s="208" t="s">
        <v>319</v>
      </c>
      <c r="V26" s="208" t="s">
        <v>320</v>
      </c>
      <c r="W26" s="208" t="s">
        <v>321</v>
      </c>
      <c r="X26" s="208" t="s">
        <v>322</v>
      </c>
      <c r="Y26" s="208" t="s">
        <v>323</v>
      </c>
      <c r="Z26" s="208" t="s">
        <v>324</v>
      </c>
      <c r="AA26" s="208" t="s">
        <v>325</v>
      </c>
      <c r="AB26" s="208" t="s">
        <v>322</v>
      </c>
      <c r="AC26" s="208" t="s">
        <v>323</v>
      </c>
      <c r="AD26" s="212" t="s">
        <v>324</v>
      </c>
      <c r="AE26" s="212" t="s">
        <v>326</v>
      </c>
      <c r="AF26" s="212" t="s">
        <v>327</v>
      </c>
      <c r="AG26" s="212" t="s">
        <v>309</v>
      </c>
      <c r="AH26" s="208" t="s">
        <v>310</v>
      </c>
      <c r="AI26" s="208" t="s">
        <v>311</v>
      </c>
      <c r="AJ26" s="208" t="s">
        <v>328</v>
      </c>
      <c r="AK26" s="208" t="s">
        <v>329</v>
      </c>
      <c r="AL26" s="208" t="s">
        <v>330</v>
      </c>
      <c r="AM26" s="208" t="s">
        <v>331</v>
      </c>
      <c r="AN26" s="208" t="s">
        <v>365</v>
      </c>
      <c r="AO26" s="208" t="s">
        <v>304</v>
      </c>
      <c r="AP26" s="208" t="s">
        <v>305</v>
      </c>
      <c r="AQ26" s="208" t="s">
        <v>306</v>
      </c>
      <c r="AR26" s="208" t="s">
        <v>307</v>
      </c>
      <c r="AS26" s="208" t="s">
        <v>332</v>
      </c>
      <c r="AT26" s="208" t="s">
        <v>309</v>
      </c>
      <c r="AU26" s="208" t="s">
        <v>310</v>
      </c>
      <c r="AV26" s="208" t="s">
        <v>311</v>
      </c>
      <c r="AW26" s="208" t="s">
        <v>312</v>
      </c>
      <c r="AX26" s="208" t="s">
        <v>313</v>
      </c>
      <c r="AY26" s="208" t="s">
        <v>314</v>
      </c>
      <c r="AZ26" s="208" t="s">
        <v>315</v>
      </c>
      <c r="BA26" s="209" t="s">
        <v>316</v>
      </c>
    </row>
    <row r="27" spans="1:55" ht="15.75" thickBot="1">
      <c r="A27" s="720"/>
      <c r="B27" s="637">
        <v>1</v>
      </c>
      <c r="C27" s="638">
        <v>2</v>
      </c>
      <c r="D27" s="638">
        <v>3</v>
      </c>
      <c r="E27" s="638">
        <v>4</v>
      </c>
      <c r="F27" s="638">
        <v>5</v>
      </c>
      <c r="G27" s="638">
        <v>6</v>
      </c>
      <c r="H27" s="638">
        <v>7</v>
      </c>
      <c r="I27" s="638">
        <v>8</v>
      </c>
      <c r="J27" s="638">
        <v>9</v>
      </c>
      <c r="K27" s="638">
        <v>10</v>
      </c>
      <c r="L27" s="638">
        <v>11</v>
      </c>
      <c r="M27" s="638">
        <v>12</v>
      </c>
      <c r="N27" s="638">
        <v>13</v>
      </c>
      <c r="O27" s="638">
        <v>14</v>
      </c>
      <c r="P27" s="638">
        <v>15</v>
      </c>
      <c r="Q27" s="638">
        <v>16</v>
      </c>
      <c r="R27" s="638">
        <v>17</v>
      </c>
      <c r="S27" s="639">
        <v>18</v>
      </c>
      <c r="T27" s="639"/>
      <c r="U27" s="638"/>
      <c r="V27" s="638"/>
      <c r="W27" s="640"/>
      <c r="X27" s="640">
        <v>1</v>
      </c>
      <c r="Y27" s="640">
        <v>2</v>
      </c>
      <c r="Z27" s="640">
        <v>3</v>
      </c>
      <c r="AA27" s="640">
        <v>4</v>
      </c>
      <c r="AB27" s="640">
        <v>5</v>
      </c>
      <c r="AC27" s="640">
        <v>6</v>
      </c>
      <c r="AD27" s="640">
        <v>7</v>
      </c>
      <c r="AE27" s="640">
        <v>8</v>
      </c>
      <c r="AF27" s="640">
        <v>9</v>
      </c>
      <c r="AG27" s="640">
        <v>10</v>
      </c>
      <c r="AH27" s="640">
        <v>11</v>
      </c>
      <c r="AI27" s="640">
        <v>12</v>
      </c>
      <c r="AJ27" s="640">
        <v>13</v>
      </c>
      <c r="AK27" s="640">
        <v>14</v>
      </c>
      <c r="AL27" s="640">
        <v>15</v>
      </c>
      <c r="AM27" s="640">
        <v>16</v>
      </c>
      <c r="AN27" s="640">
        <v>17</v>
      </c>
      <c r="AO27" s="640"/>
      <c r="AP27" s="639"/>
      <c r="AQ27" s="638"/>
      <c r="AR27" s="639"/>
      <c r="AS27" s="638"/>
      <c r="AT27" s="638"/>
      <c r="AU27" s="639"/>
      <c r="AV27" s="638"/>
      <c r="AW27" s="638"/>
      <c r="AX27" s="638"/>
      <c r="AY27" s="638"/>
      <c r="AZ27" s="638"/>
      <c r="BA27" s="641"/>
    </row>
    <row r="28" spans="1:55" ht="18.75">
      <c r="A28" s="642" t="s">
        <v>198</v>
      </c>
      <c r="B28" s="643" t="s">
        <v>374</v>
      </c>
      <c r="C28" s="643" t="s">
        <v>374</v>
      </c>
      <c r="D28" s="643" t="s">
        <v>374</v>
      </c>
      <c r="E28" s="643" t="s">
        <v>336</v>
      </c>
      <c r="F28" s="643" t="s">
        <v>336</v>
      </c>
      <c r="G28" s="643" t="s">
        <v>374</v>
      </c>
      <c r="H28" s="643" t="s">
        <v>374</v>
      </c>
      <c r="I28" s="643" t="s">
        <v>374</v>
      </c>
      <c r="J28" s="643" t="s">
        <v>374</v>
      </c>
      <c r="K28" s="643" t="s">
        <v>374</v>
      </c>
      <c r="L28" s="643" t="s">
        <v>374</v>
      </c>
      <c r="M28" s="643" t="s">
        <v>374</v>
      </c>
      <c r="N28" s="643" t="s">
        <v>334</v>
      </c>
      <c r="O28" s="643" t="s">
        <v>334</v>
      </c>
      <c r="P28" s="643" t="s">
        <v>374</v>
      </c>
      <c r="Q28" s="643" t="s">
        <v>374</v>
      </c>
      <c r="R28" s="643" t="s">
        <v>374</v>
      </c>
      <c r="S28" s="643" t="s">
        <v>374</v>
      </c>
      <c r="T28" s="643" t="s">
        <v>374</v>
      </c>
      <c r="U28" s="643" t="s">
        <v>374</v>
      </c>
      <c r="V28" s="644" t="s">
        <v>336</v>
      </c>
      <c r="W28" s="643" t="s">
        <v>336</v>
      </c>
      <c r="X28" s="643" t="s">
        <v>374</v>
      </c>
      <c r="Y28" s="643" t="s">
        <v>374</v>
      </c>
      <c r="Z28" s="643" t="s">
        <v>374</v>
      </c>
      <c r="AA28" s="643" t="s">
        <v>374</v>
      </c>
      <c r="AB28" s="643" t="s">
        <v>374</v>
      </c>
      <c r="AC28" s="643" t="s">
        <v>334</v>
      </c>
      <c r="AD28" s="643" t="s">
        <v>334</v>
      </c>
      <c r="AE28" s="643" t="s">
        <v>335</v>
      </c>
      <c r="AF28" s="643" t="s">
        <v>335</v>
      </c>
      <c r="AG28" s="643" t="s">
        <v>335</v>
      </c>
      <c r="AH28" s="643" t="s">
        <v>335</v>
      </c>
      <c r="AI28" s="643" t="s">
        <v>335</v>
      </c>
      <c r="AJ28" s="643" t="s">
        <v>335</v>
      </c>
      <c r="AK28" s="643" t="s">
        <v>335</v>
      </c>
      <c r="AL28" s="643" t="s">
        <v>335</v>
      </c>
      <c r="AM28" s="643" t="s">
        <v>335</v>
      </c>
      <c r="AN28" s="643" t="s">
        <v>335</v>
      </c>
      <c r="AO28" s="643" t="s">
        <v>217</v>
      </c>
      <c r="AP28" s="643" t="s">
        <v>217</v>
      </c>
      <c r="AQ28" s="643" t="s">
        <v>217</v>
      </c>
      <c r="AR28" s="643" t="s">
        <v>217</v>
      </c>
      <c r="AS28" s="643" t="s">
        <v>217</v>
      </c>
      <c r="AT28" s="643" t="s">
        <v>217</v>
      </c>
      <c r="AU28" s="643" t="s">
        <v>217</v>
      </c>
      <c r="AV28" s="643" t="s">
        <v>217</v>
      </c>
      <c r="AW28" s="643" t="s">
        <v>217</v>
      </c>
      <c r="AX28" s="643" t="s">
        <v>217</v>
      </c>
      <c r="AY28" s="643" t="s">
        <v>217</v>
      </c>
      <c r="AZ28" s="643" t="s">
        <v>217</v>
      </c>
      <c r="BA28" s="645" t="s">
        <v>217</v>
      </c>
    </row>
    <row r="29" spans="1:55" ht="19.5" thickBot="1">
      <c r="A29" s="646" t="s">
        <v>200</v>
      </c>
      <c r="B29" s="636" t="s">
        <v>368</v>
      </c>
      <c r="C29" s="636" t="s">
        <v>368</v>
      </c>
      <c r="D29" s="636" t="s">
        <v>368</v>
      </c>
      <c r="E29" s="636" t="s">
        <v>368</v>
      </c>
      <c r="F29" s="636" t="s">
        <v>368</v>
      </c>
      <c r="G29" s="636" t="s">
        <v>368</v>
      </c>
      <c r="H29" s="636" t="s">
        <v>368</v>
      </c>
      <c r="I29" s="636" t="s">
        <v>368</v>
      </c>
      <c r="J29" s="636" t="s">
        <v>368</v>
      </c>
      <c r="K29" s="636" t="s">
        <v>368</v>
      </c>
      <c r="L29" s="636" t="s">
        <v>368</v>
      </c>
      <c r="M29" s="636" t="s">
        <v>368</v>
      </c>
      <c r="N29" s="636" t="s">
        <v>368</v>
      </c>
      <c r="O29" s="636" t="s">
        <v>368</v>
      </c>
      <c r="P29" s="636" t="s">
        <v>368</v>
      </c>
      <c r="Q29" s="636" t="s">
        <v>368</v>
      </c>
      <c r="R29" s="647" t="s">
        <v>333</v>
      </c>
      <c r="S29" s="647" t="s">
        <v>333</v>
      </c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7"/>
      <c r="AE29" s="647"/>
      <c r="AF29" s="647"/>
      <c r="AG29" s="647"/>
      <c r="AH29" s="647"/>
      <c r="AI29" s="647"/>
      <c r="AJ29" s="647"/>
      <c r="AK29" s="647"/>
      <c r="AL29" s="647"/>
      <c r="AM29" s="647"/>
      <c r="AN29" s="647"/>
      <c r="AO29" s="647"/>
      <c r="AP29" s="647"/>
      <c r="AQ29" s="647"/>
      <c r="AR29" s="647"/>
      <c r="AS29" s="647"/>
      <c r="AT29" s="647"/>
      <c r="AU29" s="647"/>
      <c r="AV29" s="647"/>
      <c r="AW29" s="647"/>
      <c r="AX29" s="647"/>
      <c r="AY29" s="647"/>
      <c r="AZ29" s="647"/>
      <c r="BA29" s="648"/>
    </row>
    <row r="30" spans="1:55" ht="15.75">
      <c r="A30" s="755" t="s">
        <v>375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  <c r="P30" s="756"/>
      <c r="Q30" s="756"/>
      <c r="R30" s="756"/>
      <c r="S30" s="756"/>
      <c r="T30" s="756"/>
      <c r="U30" s="756"/>
      <c r="V30" s="756"/>
      <c r="W30" s="756"/>
      <c r="X30" s="756"/>
      <c r="Y30" s="756"/>
      <c r="Z30" s="756"/>
      <c r="AA30" s="756"/>
      <c r="AB30" s="756"/>
      <c r="AC30" s="756"/>
      <c r="AD30" s="756"/>
      <c r="AE30" s="756"/>
      <c r="AF30" s="756"/>
      <c r="AG30" s="756"/>
      <c r="AH30" s="756"/>
      <c r="AI30" s="756"/>
      <c r="AJ30" s="756"/>
      <c r="AK30" s="756"/>
      <c r="AL30" s="756"/>
      <c r="AM30" s="756"/>
      <c r="AN30" s="756"/>
      <c r="AO30" s="756"/>
      <c r="AP30" s="756"/>
      <c r="AQ30" s="756"/>
      <c r="AR30" s="756"/>
      <c r="AS30" s="756"/>
      <c r="AT30" s="756"/>
      <c r="AU30" s="756"/>
      <c r="AV30" s="756"/>
      <c r="AW30" s="756"/>
      <c r="AX30" s="756"/>
      <c r="AY30" s="756"/>
      <c r="AZ30" s="756"/>
      <c r="BA30" s="756"/>
    </row>
    <row r="31" spans="1:55" ht="16.5" thickBot="1">
      <c r="A31" s="195" t="s">
        <v>363</v>
      </c>
      <c r="Q31" s="693" t="s">
        <v>364</v>
      </c>
      <c r="R31" s="693"/>
      <c r="S31" s="693"/>
      <c r="T31" s="693"/>
      <c r="U31" s="693"/>
      <c r="V31" s="693"/>
      <c r="W31" s="693"/>
      <c r="X31" s="693"/>
      <c r="Y31" s="693"/>
      <c r="Z31" s="693"/>
      <c r="AA31" s="693"/>
      <c r="AB31" s="693"/>
      <c r="AC31" s="693"/>
      <c r="AD31" s="693"/>
      <c r="AI31" s="693" t="s">
        <v>362</v>
      </c>
      <c r="AJ31" s="693"/>
      <c r="AK31" s="693"/>
      <c r="AL31" s="693"/>
      <c r="AM31" s="693"/>
      <c r="AN31" s="693"/>
      <c r="AO31" s="693"/>
      <c r="AP31" s="693"/>
      <c r="AQ31" s="693"/>
      <c r="AR31" s="693"/>
      <c r="AS31" s="693"/>
      <c r="AT31" s="693"/>
      <c r="AU31" s="693"/>
      <c r="AV31" s="693"/>
      <c r="AW31" s="693"/>
      <c r="AX31" s="693"/>
      <c r="AY31" s="693"/>
      <c r="AZ31" s="693"/>
      <c r="BA31" s="200"/>
      <c r="BB31" s="200"/>
      <c r="BC31" s="200"/>
    </row>
    <row r="32" spans="1:55" ht="12.75" customHeight="1" thickBot="1">
      <c r="A32" s="728" t="s">
        <v>263</v>
      </c>
      <c r="B32" s="737" t="s">
        <v>425</v>
      </c>
      <c r="C32" s="738"/>
      <c r="D32" s="741" t="s">
        <v>426</v>
      </c>
      <c r="E32" s="743" t="s">
        <v>427</v>
      </c>
      <c r="F32" s="730" t="s">
        <v>260</v>
      </c>
      <c r="G32" s="730"/>
      <c r="H32" s="728" t="s">
        <v>392</v>
      </c>
      <c r="I32" s="728"/>
      <c r="J32" s="728" t="s">
        <v>295</v>
      </c>
      <c r="K32" s="728"/>
      <c r="L32" s="730" t="s">
        <v>185</v>
      </c>
      <c r="M32" s="730"/>
      <c r="N32" s="728" t="s">
        <v>277</v>
      </c>
      <c r="O32" s="728"/>
      <c r="P32" s="210"/>
      <c r="Q32" s="694" t="s">
        <v>266</v>
      </c>
      <c r="R32" s="695"/>
      <c r="S32" s="695"/>
      <c r="T32" s="695"/>
      <c r="U32" s="695"/>
      <c r="V32" s="695"/>
      <c r="W32" s="695"/>
      <c r="X32" s="695"/>
      <c r="Y32" s="748" t="s">
        <v>32</v>
      </c>
      <c r="Z32" s="748"/>
      <c r="AA32" s="748"/>
      <c r="AB32" s="748" t="s">
        <v>369</v>
      </c>
      <c r="AC32" s="748"/>
      <c r="AD32" s="751"/>
      <c r="AI32" s="694" t="s">
        <v>337</v>
      </c>
      <c r="AJ32" s="695"/>
      <c r="AK32" s="732" t="s">
        <v>340</v>
      </c>
      <c r="AL32" s="732"/>
      <c r="AM32" s="732"/>
      <c r="AN32" s="732"/>
      <c r="AO32" s="732"/>
      <c r="AP32" s="732"/>
      <c r="AQ32" s="732"/>
      <c r="AR32" s="732"/>
      <c r="AS32" s="732"/>
      <c r="AT32" s="732"/>
      <c r="AU32" s="732"/>
      <c r="AV32" s="732"/>
      <c r="AW32" s="732"/>
      <c r="AX32" s="695" t="s">
        <v>32</v>
      </c>
      <c r="AY32" s="695"/>
      <c r="AZ32" s="721"/>
    </row>
    <row r="33" spans="1:52" ht="27" customHeight="1" thickBot="1">
      <c r="A33" s="728"/>
      <c r="B33" s="737"/>
      <c r="C33" s="738"/>
      <c r="D33" s="742"/>
      <c r="E33" s="744"/>
      <c r="F33" s="730"/>
      <c r="G33" s="730"/>
      <c r="H33" s="728"/>
      <c r="I33" s="728"/>
      <c r="J33" s="728"/>
      <c r="K33" s="728"/>
      <c r="L33" s="730"/>
      <c r="M33" s="730"/>
      <c r="N33" s="728"/>
      <c r="O33" s="728"/>
      <c r="P33" s="210"/>
      <c r="Q33" s="696"/>
      <c r="R33" s="697"/>
      <c r="S33" s="697"/>
      <c r="T33" s="697"/>
      <c r="U33" s="697"/>
      <c r="V33" s="697"/>
      <c r="W33" s="697"/>
      <c r="X33" s="697"/>
      <c r="Y33" s="749"/>
      <c r="Z33" s="749"/>
      <c r="AA33" s="749"/>
      <c r="AB33" s="749"/>
      <c r="AC33" s="749"/>
      <c r="AD33" s="752"/>
      <c r="AI33" s="696"/>
      <c r="AJ33" s="697"/>
      <c r="AK33" s="733"/>
      <c r="AL33" s="733"/>
      <c r="AM33" s="733"/>
      <c r="AN33" s="733"/>
      <c r="AO33" s="733"/>
      <c r="AP33" s="733"/>
      <c r="AQ33" s="733"/>
      <c r="AR33" s="733"/>
      <c r="AS33" s="733"/>
      <c r="AT33" s="733"/>
      <c r="AU33" s="733"/>
      <c r="AV33" s="733"/>
      <c r="AW33" s="733"/>
      <c r="AX33" s="697"/>
      <c r="AY33" s="697"/>
      <c r="AZ33" s="722"/>
    </row>
    <row r="34" spans="1:52" ht="14.25" customHeight="1" thickBot="1">
      <c r="A34" s="728"/>
      <c r="B34" s="737"/>
      <c r="C34" s="738"/>
      <c r="D34" s="742"/>
      <c r="E34" s="744"/>
      <c r="F34" s="730"/>
      <c r="G34" s="730"/>
      <c r="H34" s="728"/>
      <c r="I34" s="728"/>
      <c r="J34" s="728"/>
      <c r="K34" s="728"/>
      <c r="L34" s="730"/>
      <c r="M34" s="730"/>
      <c r="N34" s="728"/>
      <c r="O34" s="728"/>
      <c r="P34" s="210"/>
      <c r="Q34" s="696"/>
      <c r="R34" s="697"/>
      <c r="S34" s="697"/>
      <c r="T34" s="697"/>
      <c r="U34" s="697"/>
      <c r="V34" s="697"/>
      <c r="W34" s="697"/>
      <c r="X34" s="697"/>
      <c r="Y34" s="749"/>
      <c r="Z34" s="749"/>
      <c r="AA34" s="749"/>
      <c r="AB34" s="749"/>
      <c r="AC34" s="749"/>
      <c r="AD34" s="752"/>
      <c r="AI34" s="696"/>
      <c r="AJ34" s="697"/>
      <c r="AK34" s="733"/>
      <c r="AL34" s="733"/>
      <c r="AM34" s="733"/>
      <c r="AN34" s="733"/>
      <c r="AO34" s="733"/>
      <c r="AP34" s="733"/>
      <c r="AQ34" s="733"/>
      <c r="AR34" s="733"/>
      <c r="AS34" s="733"/>
      <c r="AT34" s="733"/>
      <c r="AU34" s="733"/>
      <c r="AV34" s="733"/>
      <c r="AW34" s="733"/>
      <c r="AX34" s="697"/>
      <c r="AY34" s="697"/>
      <c r="AZ34" s="722"/>
    </row>
    <row r="35" spans="1:52" ht="77.25" customHeight="1" thickBot="1">
      <c r="A35" s="729"/>
      <c r="B35" s="739"/>
      <c r="C35" s="740"/>
      <c r="D35" s="742"/>
      <c r="E35" s="745"/>
      <c r="F35" s="731"/>
      <c r="G35" s="731"/>
      <c r="H35" s="729"/>
      <c r="I35" s="729"/>
      <c r="J35" s="729"/>
      <c r="K35" s="729"/>
      <c r="L35" s="731"/>
      <c r="M35" s="731"/>
      <c r="N35" s="729"/>
      <c r="O35" s="729"/>
      <c r="P35" s="210"/>
      <c r="Q35" s="698"/>
      <c r="R35" s="699"/>
      <c r="S35" s="699"/>
      <c r="T35" s="699"/>
      <c r="U35" s="699"/>
      <c r="V35" s="699"/>
      <c r="W35" s="699"/>
      <c r="X35" s="699"/>
      <c r="Y35" s="750"/>
      <c r="Z35" s="750"/>
      <c r="AA35" s="750"/>
      <c r="AB35" s="750"/>
      <c r="AC35" s="750"/>
      <c r="AD35" s="753"/>
      <c r="AI35" s="747"/>
      <c r="AJ35" s="723"/>
      <c r="AK35" s="734"/>
      <c r="AL35" s="734"/>
      <c r="AM35" s="734"/>
      <c r="AN35" s="734"/>
      <c r="AO35" s="734"/>
      <c r="AP35" s="734"/>
      <c r="AQ35" s="734"/>
      <c r="AR35" s="734"/>
      <c r="AS35" s="734"/>
      <c r="AT35" s="734"/>
      <c r="AU35" s="734"/>
      <c r="AV35" s="734"/>
      <c r="AW35" s="734"/>
      <c r="AX35" s="723"/>
      <c r="AY35" s="723"/>
      <c r="AZ35" s="724"/>
    </row>
    <row r="36" spans="1:52" ht="17.25" customHeight="1">
      <c r="A36" s="621" t="s">
        <v>198</v>
      </c>
      <c r="B36" s="746">
        <f>COUNTIF(B28:BA28,W28)</f>
        <v>4</v>
      </c>
      <c r="C36" s="704"/>
      <c r="D36" s="418">
        <f>COUNTIF(B28:BA28,K28)</f>
        <v>21</v>
      </c>
      <c r="E36" s="418">
        <f>COUNTIF(B28:BA28,O28)</f>
        <v>4</v>
      </c>
      <c r="F36" s="704">
        <f>COUNTIF(B28:BA28,AI28)</f>
        <v>10</v>
      </c>
      <c r="G36" s="704"/>
      <c r="H36" s="704"/>
      <c r="I36" s="704"/>
      <c r="J36" s="704"/>
      <c r="K36" s="704"/>
      <c r="L36" s="704">
        <f>COUNTIF(B28:BA28,AV28)</f>
        <v>13</v>
      </c>
      <c r="M36" s="705"/>
      <c r="N36" s="700">
        <f>SUM(B36:L36)</f>
        <v>52</v>
      </c>
      <c r="O36" s="701"/>
      <c r="P36" s="211"/>
      <c r="Q36" s="702"/>
      <c r="R36" s="703"/>
      <c r="S36" s="703"/>
      <c r="T36" s="703"/>
      <c r="U36" s="703"/>
      <c r="V36" s="703"/>
      <c r="W36" s="703"/>
      <c r="X36" s="703"/>
      <c r="Y36" s="703"/>
      <c r="Z36" s="703"/>
      <c r="AA36" s="703"/>
      <c r="AB36" s="704"/>
      <c r="AC36" s="704"/>
      <c r="AD36" s="705"/>
      <c r="AI36" s="754">
        <v>1</v>
      </c>
      <c r="AJ36" s="712"/>
      <c r="AK36" s="714" t="s">
        <v>436</v>
      </c>
      <c r="AL36" s="714"/>
      <c r="AM36" s="714"/>
      <c r="AN36" s="714"/>
      <c r="AO36" s="714"/>
      <c r="AP36" s="714"/>
      <c r="AQ36" s="714"/>
      <c r="AR36" s="714"/>
      <c r="AS36" s="714"/>
      <c r="AT36" s="714"/>
      <c r="AU36" s="714"/>
      <c r="AV36" s="714"/>
      <c r="AW36" s="714"/>
      <c r="AX36" s="712">
        <v>3</v>
      </c>
      <c r="AY36" s="712"/>
      <c r="AZ36" s="713"/>
    </row>
    <row r="37" spans="1:52" ht="18" customHeight="1" thickBot="1">
      <c r="A37" s="649" t="s">
        <v>200</v>
      </c>
      <c r="B37" s="715"/>
      <c r="C37" s="707"/>
      <c r="D37" s="650"/>
      <c r="E37" s="650"/>
      <c r="F37" s="707"/>
      <c r="G37" s="707"/>
      <c r="H37" s="707">
        <f>COUNTIF(B29:BA29,O29)</f>
        <v>16</v>
      </c>
      <c r="I37" s="707"/>
      <c r="J37" s="707">
        <f>COUNTIF(B29:BA29,S29)</f>
        <v>2</v>
      </c>
      <c r="K37" s="707"/>
      <c r="L37" s="707"/>
      <c r="M37" s="716"/>
      <c r="N37" s="717">
        <f>SUM(B37:L37)</f>
        <v>18</v>
      </c>
      <c r="O37" s="718"/>
      <c r="P37" s="211"/>
      <c r="Q37" s="689"/>
      <c r="R37" s="690"/>
      <c r="S37" s="690"/>
      <c r="T37" s="690"/>
      <c r="U37" s="690"/>
      <c r="V37" s="690"/>
      <c r="W37" s="690"/>
      <c r="X37" s="690"/>
      <c r="Y37" s="690"/>
      <c r="Z37" s="690"/>
      <c r="AA37" s="690"/>
      <c r="AB37" s="691"/>
      <c r="AC37" s="691"/>
      <c r="AD37" s="692"/>
      <c r="AI37" s="708">
        <v>2</v>
      </c>
      <c r="AJ37" s="709"/>
      <c r="AK37" s="710" t="s">
        <v>380</v>
      </c>
      <c r="AL37" s="710"/>
      <c r="AM37" s="710"/>
      <c r="AN37" s="710"/>
      <c r="AO37" s="710"/>
      <c r="AP37" s="710"/>
      <c r="AQ37" s="710"/>
      <c r="AR37" s="710"/>
      <c r="AS37" s="710"/>
      <c r="AT37" s="710"/>
      <c r="AU37" s="710"/>
      <c r="AV37" s="710"/>
      <c r="AW37" s="710"/>
      <c r="AX37" s="709">
        <v>3</v>
      </c>
      <c r="AY37" s="709"/>
      <c r="AZ37" s="711"/>
    </row>
    <row r="38" spans="1:52" ht="16.5" thickBot="1">
      <c r="A38" s="651" t="s">
        <v>265</v>
      </c>
      <c r="B38" s="685">
        <f>SUM(B36:C37)</f>
        <v>4</v>
      </c>
      <c r="C38" s="686"/>
      <c r="D38" s="652">
        <f>SUM(D36:D37)</f>
        <v>21</v>
      </c>
      <c r="E38" s="653">
        <f>SUM(E36:E37)</f>
        <v>4</v>
      </c>
      <c r="F38" s="686">
        <f>SUM(F36:G37)</f>
        <v>10</v>
      </c>
      <c r="G38" s="687"/>
      <c r="H38" s="686">
        <f>SUM(H36:I37)</f>
        <v>16</v>
      </c>
      <c r="I38" s="687"/>
      <c r="J38" s="686">
        <f>SUM(J36:K37)</f>
        <v>2</v>
      </c>
      <c r="K38" s="687"/>
      <c r="L38" s="686">
        <f>SUM(L36:M37)</f>
        <v>13</v>
      </c>
      <c r="M38" s="687"/>
      <c r="N38" s="687">
        <f>SUM(N36:O37)</f>
        <v>70</v>
      </c>
      <c r="O38" s="688"/>
    </row>
  </sheetData>
  <mergeCells count="89">
    <mergeCell ref="B36:C36"/>
    <mergeCell ref="H36:I36"/>
    <mergeCell ref="X24:AA24"/>
    <mergeCell ref="AI32:AJ35"/>
    <mergeCell ref="N32:O35"/>
    <mergeCell ref="Y32:AA35"/>
    <mergeCell ref="AB32:AD35"/>
    <mergeCell ref="L32:M35"/>
    <mergeCell ref="J32:K35"/>
    <mergeCell ref="AF24:AJ24"/>
    <mergeCell ref="T24:W24"/>
    <mergeCell ref="AI36:AJ36"/>
    <mergeCell ref="A30:BA30"/>
    <mergeCell ref="A32:A35"/>
    <mergeCell ref="K24:N24"/>
    <mergeCell ref="AK24:AN24"/>
    <mergeCell ref="A24:A27"/>
    <mergeCell ref="AX32:AZ35"/>
    <mergeCell ref="O24:S24"/>
    <mergeCell ref="H32:I35"/>
    <mergeCell ref="F32:G35"/>
    <mergeCell ref="AK32:AW35"/>
    <mergeCell ref="AX24:BA24"/>
    <mergeCell ref="AB24:AE24"/>
    <mergeCell ref="B24:F24"/>
    <mergeCell ref="B32:C35"/>
    <mergeCell ref="G24:J24"/>
    <mergeCell ref="AT24:AW24"/>
    <mergeCell ref="AO24:AS24"/>
    <mergeCell ref="D32:D35"/>
    <mergeCell ref="E32:E35"/>
    <mergeCell ref="A23:BA23"/>
    <mergeCell ref="Q31:AD31"/>
    <mergeCell ref="F37:G37"/>
    <mergeCell ref="AI37:AJ37"/>
    <mergeCell ref="AK37:AW37"/>
    <mergeCell ref="AX37:AZ37"/>
    <mergeCell ref="AX36:AZ36"/>
    <mergeCell ref="F36:G36"/>
    <mergeCell ref="AK36:AW36"/>
    <mergeCell ref="H37:I37"/>
    <mergeCell ref="B37:C37"/>
    <mergeCell ref="L36:M36"/>
    <mergeCell ref="L37:M37"/>
    <mergeCell ref="J36:K36"/>
    <mergeCell ref="N37:O37"/>
    <mergeCell ref="J37:K37"/>
    <mergeCell ref="N38:O38"/>
    <mergeCell ref="Q37:X37"/>
    <mergeCell ref="Y37:AA37"/>
    <mergeCell ref="AB37:AD37"/>
    <mergeCell ref="AI31:AZ31"/>
    <mergeCell ref="Q32:X35"/>
    <mergeCell ref="N36:O36"/>
    <mergeCell ref="Q36:X36"/>
    <mergeCell ref="Y36:AA36"/>
    <mergeCell ref="AB36:AD36"/>
    <mergeCell ref="B38:C38"/>
    <mergeCell ref="F38:G38"/>
    <mergeCell ref="H38:I38"/>
    <mergeCell ref="J38:K38"/>
    <mergeCell ref="L38:M38"/>
    <mergeCell ref="A1:BA1"/>
    <mergeCell ref="A2:BA2"/>
    <mergeCell ref="A3:BA3"/>
    <mergeCell ref="A10:BA10"/>
    <mergeCell ref="A11:BA11"/>
    <mergeCell ref="B12:R12"/>
    <mergeCell ref="S12:BA12"/>
    <mergeCell ref="B13:R13"/>
    <mergeCell ref="S13:BA13"/>
    <mergeCell ref="B14:R14"/>
    <mergeCell ref="S14:BA14"/>
    <mergeCell ref="B15:R15"/>
    <mergeCell ref="S15:BA15"/>
    <mergeCell ref="B16:R16"/>
    <mergeCell ref="S16:BA16"/>
    <mergeCell ref="B17:R17"/>
    <mergeCell ref="S17:BA17"/>
    <mergeCell ref="B21:R21"/>
    <mergeCell ref="S21:BA21"/>
    <mergeCell ref="B22:R22"/>
    <mergeCell ref="S22:BA22"/>
    <mergeCell ref="B18:R18"/>
    <mergeCell ref="S18:BA18"/>
    <mergeCell ref="B19:R19"/>
    <mergeCell ref="S19:BA19"/>
    <mergeCell ref="B20:R20"/>
    <mergeCell ref="S20:BA20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72" orientation="landscape" r:id="rId1"/>
  <headerFooter differentFirst="1"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V628"/>
  <sheetViews>
    <sheetView showGridLines="0" showZeros="0" tabSelected="1" view="pageBreakPreview" topLeftCell="A40" zoomScaleSheetLayoutView="100" workbookViewId="0">
      <selection activeCell="M58" sqref="M58"/>
    </sheetView>
  </sheetViews>
  <sheetFormatPr defaultRowHeight="5.65" customHeight="1"/>
  <cols>
    <col min="1" max="1" width="7.28515625" style="434" customWidth="1"/>
    <col min="2" max="2" width="36.85546875" style="435" customWidth="1"/>
    <col min="3" max="3" width="6.5703125" style="435" customWidth="1"/>
    <col min="4" max="4" width="6.7109375" style="435" customWidth="1"/>
    <col min="5" max="6" width="5.140625" style="435" customWidth="1"/>
    <col min="7" max="7" width="7.28515625" style="435" customWidth="1"/>
    <col min="8" max="8" width="6" style="435" customWidth="1"/>
    <col min="9" max="9" width="7.28515625" style="435" customWidth="1"/>
    <col min="10" max="10" width="6.42578125" style="435" customWidth="1"/>
    <col min="11" max="11" width="5.42578125" style="435" customWidth="1"/>
    <col min="12" max="12" width="5.7109375" style="435" customWidth="1"/>
    <col min="13" max="13" width="6.42578125" style="435" customWidth="1"/>
    <col min="14" max="15" width="7" style="435" customWidth="1"/>
    <col min="16" max="16" width="4.28515625" style="437" customWidth="1"/>
    <col min="17" max="17" width="5.140625" style="437" customWidth="1"/>
    <col min="18" max="18" width="4.5703125" style="437" customWidth="1"/>
    <col min="19" max="19" width="4.42578125" style="437" customWidth="1"/>
    <col min="20" max="16384" width="9.140625" style="435"/>
  </cols>
  <sheetData>
    <row r="1" spans="1:19" ht="8.25" customHeight="1">
      <c r="I1" s="436"/>
      <c r="J1" s="436"/>
    </row>
    <row r="2" spans="1:19" ht="15" customHeight="1" thickBot="1">
      <c r="B2" s="778" t="s">
        <v>267</v>
      </c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</row>
    <row r="3" spans="1:19" ht="63" customHeight="1">
      <c r="A3" s="793" t="s">
        <v>293</v>
      </c>
      <c r="B3" s="782" t="s">
        <v>268</v>
      </c>
      <c r="C3" s="782" t="s">
        <v>261</v>
      </c>
      <c r="D3" s="782"/>
      <c r="E3" s="782"/>
      <c r="F3" s="782"/>
      <c r="G3" s="800" t="s">
        <v>418</v>
      </c>
      <c r="H3" s="783" t="s">
        <v>276</v>
      </c>
      <c r="I3" s="786" t="s">
        <v>269</v>
      </c>
      <c r="J3" s="786"/>
      <c r="K3" s="786"/>
      <c r="L3" s="786"/>
      <c r="M3" s="786"/>
      <c r="N3" s="786"/>
      <c r="O3" s="786"/>
      <c r="P3" s="787" t="s">
        <v>275</v>
      </c>
      <c r="Q3" s="787"/>
      <c r="R3" s="787"/>
      <c r="S3" s="788"/>
    </row>
    <row r="4" spans="1:19" ht="27" customHeight="1">
      <c r="A4" s="794"/>
      <c r="B4" s="798"/>
      <c r="C4" s="796" t="s">
        <v>278</v>
      </c>
      <c r="D4" s="796" t="s">
        <v>279</v>
      </c>
      <c r="E4" s="784" t="s">
        <v>297</v>
      </c>
      <c r="F4" s="784" t="s">
        <v>303</v>
      </c>
      <c r="G4" s="801"/>
      <c r="H4" s="784"/>
      <c r="I4" s="784" t="s">
        <v>280</v>
      </c>
      <c r="J4" s="792" t="s">
        <v>282</v>
      </c>
      <c r="K4" s="792"/>
      <c r="L4" s="792"/>
      <c r="M4" s="792"/>
      <c r="N4" s="784" t="s">
        <v>283</v>
      </c>
      <c r="O4" s="784" t="s">
        <v>383</v>
      </c>
      <c r="P4" s="779" t="s">
        <v>273</v>
      </c>
      <c r="Q4" s="779"/>
      <c r="R4" s="779" t="s">
        <v>274</v>
      </c>
      <c r="S4" s="780"/>
    </row>
    <row r="5" spans="1:19" ht="20.25" customHeight="1">
      <c r="A5" s="794"/>
      <c r="B5" s="798"/>
      <c r="C5" s="796"/>
      <c r="D5" s="796"/>
      <c r="E5" s="784"/>
      <c r="F5" s="784"/>
      <c r="G5" s="801"/>
      <c r="H5" s="784"/>
      <c r="I5" s="784"/>
      <c r="J5" s="784" t="s">
        <v>281</v>
      </c>
      <c r="K5" s="792" t="s">
        <v>270</v>
      </c>
      <c r="L5" s="792"/>
      <c r="M5" s="792"/>
      <c r="N5" s="784"/>
      <c r="O5" s="784"/>
      <c r="P5" s="779"/>
      <c r="Q5" s="779"/>
      <c r="R5" s="779"/>
      <c r="S5" s="780"/>
    </row>
    <row r="6" spans="1:19" ht="17.25" customHeight="1">
      <c r="A6" s="794"/>
      <c r="B6" s="798"/>
      <c r="C6" s="796"/>
      <c r="D6" s="796"/>
      <c r="E6" s="784"/>
      <c r="F6" s="784"/>
      <c r="G6" s="801"/>
      <c r="H6" s="784"/>
      <c r="I6" s="784"/>
      <c r="J6" s="784"/>
      <c r="K6" s="784" t="s">
        <v>271</v>
      </c>
      <c r="L6" s="784" t="s">
        <v>370</v>
      </c>
      <c r="M6" s="784" t="s">
        <v>272</v>
      </c>
      <c r="N6" s="784"/>
      <c r="O6" s="784"/>
      <c r="P6" s="779"/>
      <c r="Q6" s="779"/>
      <c r="R6" s="779"/>
      <c r="S6" s="780"/>
    </row>
    <row r="7" spans="1:19" ht="30.75" customHeight="1">
      <c r="A7" s="794"/>
      <c r="B7" s="798"/>
      <c r="C7" s="796"/>
      <c r="D7" s="796"/>
      <c r="E7" s="784"/>
      <c r="F7" s="784"/>
      <c r="G7" s="801"/>
      <c r="H7" s="784"/>
      <c r="I7" s="784"/>
      <c r="J7" s="784"/>
      <c r="K7" s="784"/>
      <c r="L7" s="784"/>
      <c r="M7" s="784"/>
      <c r="N7" s="784"/>
      <c r="O7" s="784"/>
      <c r="P7" s="779" t="s">
        <v>284</v>
      </c>
      <c r="Q7" s="779"/>
      <c r="R7" s="779"/>
      <c r="S7" s="780"/>
    </row>
    <row r="8" spans="1:19" ht="14.25" customHeight="1" thickBot="1">
      <c r="A8" s="795"/>
      <c r="B8" s="799"/>
      <c r="C8" s="797"/>
      <c r="D8" s="797"/>
      <c r="E8" s="785"/>
      <c r="F8" s="785"/>
      <c r="G8" s="802"/>
      <c r="H8" s="785"/>
      <c r="I8" s="785"/>
      <c r="J8" s="785"/>
      <c r="K8" s="785"/>
      <c r="L8" s="785"/>
      <c r="M8" s="785"/>
      <c r="N8" s="785"/>
      <c r="O8" s="785"/>
      <c r="P8" s="428">
        <v>1</v>
      </c>
      <c r="Q8" s="428">
        <f t="shared" ref="Q8:Q9" si="0">P8+1</f>
        <v>2</v>
      </c>
      <c r="R8" s="428">
        <f t="shared" ref="R8:R9" si="1">Q8+1</f>
        <v>3</v>
      </c>
      <c r="S8" s="429">
        <f t="shared" ref="S8:S9" si="2">R8+1</f>
        <v>4</v>
      </c>
    </row>
    <row r="9" spans="1:19" ht="14.1" customHeight="1" thickBot="1">
      <c r="A9" s="430">
        <v>1</v>
      </c>
      <c r="B9" s="431">
        <f>A9+1</f>
        <v>2</v>
      </c>
      <c r="C9" s="431">
        <f>B9+1</f>
        <v>3</v>
      </c>
      <c r="D9" s="431">
        <f>C9+1</f>
        <v>4</v>
      </c>
      <c r="E9" s="431">
        <v>5</v>
      </c>
      <c r="F9" s="431">
        <v>6</v>
      </c>
      <c r="G9" s="431">
        <v>7</v>
      </c>
      <c r="H9" s="431">
        <v>8</v>
      </c>
      <c r="I9" s="431">
        <f t="shared" ref="I9" si="3">H9+1</f>
        <v>9</v>
      </c>
      <c r="J9" s="431">
        <f t="shared" ref="J9" si="4">I9+1</f>
        <v>10</v>
      </c>
      <c r="K9" s="431">
        <f t="shared" ref="K9" si="5">J9+1</f>
        <v>11</v>
      </c>
      <c r="L9" s="431">
        <f t="shared" ref="L9" si="6">K9+1</f>
        <v>12</v>
      </c>
      <c r="M9" s="431">
        <f t="shared" ref="M9" si="7">L9+1</f>
        <v>13</v>
      </c>
      <c r="N9" s="431">
        <f t="shared" ref="N9" si="8">M9+1</f>
        <v>14</v>
      </c>
      <c r="O9" s="432">
        <v>15</v>
      </c>
      <c r="P9" s="432">
        <f t="shared" ref="P9" si="9">O9+1</f>
        <v>16</v>
      </c>
      <c r="Q9" s="432">
        <f t="shared" si="0"/>
        <v>17</v>
      </c>
      <c r="R9" s="432">
        <f t="shared" si="1"/>
        <v>18</v>
      </c>
      <c r="S9" s="433">
        <f t="shared" si="2"/>
        <v>19</v>
      </c>
    </row>
    <row r="10" spans="1:19" ht="14.1" customHeight="1">
      <c r="A10" s="789" t="s">
        <v>424</v>
      </c>
      <c r="B10" s="790"/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1"/>
    </row>
    <row r="11" spans="1:19" ht="14.1" customHeight="1" thickBot="1">
      <c r="A11" s="758" t="s">
        <v>341</v>
      </c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60"/>
    </row>
    <row r="12" spans="1:19" ht="36" customHeight="1">
      <c r="A12" s="440" t="s">
        <v>349</v>
      </c>
      <c r="B12" s="441"/>
      <c r="C12" s="442"/>
      <c r="D12" s="442"/>
      <c r="E12" s="442"/>
      <c r="F12" s="442"/>
      <c r="G12" s="443"/>
      <c r="H12" s="442"/>
      <c r="I12" s="444"/>
      <c r="J12" s="444"/>
      <c r="K12" s="444"/>
      <c r="L12" s="443"/>
      <c r="M12" s="443"/>
      <c r="N12" s="443"/>
      <c r="O12" s="445"/>
      <c r="P12" s="446"/>
      <c r="Q12" s="447"/>
      <c r="R12" s="448"/>
      <c r="S12" s="449"/>
    </row>
    <row r="13" spans="1:19" ht="17.25" customHeight="1" thickBot="1">
      <c r="A13" s="450" t="s">
        <v>350</v>
      </c>
      <c r="B13" s="451"/>
      <c r="C13" s="452"/>
      <c r="D13" s="452"/>
      <c r="E13" s="452"/>
      <c r="F13" s="452"/>
      <c r="G13" s="453"/>
      <c r="H13" s="452"/>
      <c r="I13" s="454"/>
      <c r="J13" s="454"/>
      <c r="K13" s="454"/>
      <c r="L13" s="453"/>
      <c r="M13" s="453"/>
      <c r="N13" s="453"/>
      <c r="O13" s="455"/>
      <c r="P13" s="456"/>
      <c r="Q13" s="457"/>
      <c r="R13" s="458"/>
      <c r="S13" s="459"/>
    </row>
    <row r="14" spans="1:19" ht="14.1" customHeight="1" thickBot="1">
      <c r="A14" s="460"/>
      <c r="B14" s="461" t="s">
        <v>298</v>
      </c>
      <c r="C14" s="462">
        <v>0</v>
      </c>
      <c r="D14" s="463"/>
      <c r="E14" s="463"/>
      <c r="F14" s="464"/>
      <c r="G14" s="465">
        <f t="shared" ref="G14:O14" si="10">SUM(G12:G13)</f>
        <v>0</v>
      </c>
      <c r="H14" s="466">
        <f t="shared" si="10"/>
        <v>0</v>
      </c>
      <c r="I14" s="465">
        <f t="shared" si="10"/>
        <v>0</v>
      </c>
      <c r="J14" s="465">
        <f t="shared" si="10"/>
        <v>0</v>
      </c>
      <c r="K14" s="465">
        <f t="shared" si="10"/>
        <v>0</v>
      </c>
      <c r="L14" s="465">
        <f t="shared" si="10"/>
        <v>0</v>
      </c>
      <c r="M14" s="465">
        <f t="shared" si="10"/>
        <v>0</v>
      </c>
      <c r="N14" s="465">
        <f t="shared" si="10"/>
        <v>0</v>
      </c>
      <c r="O14" s="467">
        <f t="shared" si="10"/>
        <v>0</v>
      </c>
      <c r="P14" s="468">
        <f>SUM(P12:P13)</f>
        <v>0</v>
      </c>
      <c r="Q14" s="468">
        <f t="shared" ref="Q14:S14" si="11">SUM(Q12:Q13)</f>
        <v>0</v>
      </c>
      <c r="R14" s="468">
        <f t="shared" si="11"/>
        <v>0</v>
      </c>
      <c r="S14" s="469">
        <f t="shared" si="11"/>
        <v>0</v>
      </c>
    </row>
    <row r="15" spans="1:19" ht="15" customHeight="1" thickBot="1">
      <c r="A15" s="758" t="s">
        <v>342</v>
      </c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78"/>
      <c r="Q15" s="778"/>
      <c r="R15" s="778"/>
      <c r="S15" s="781"/>
    </row>
    <row r="16" spans="1:19" ht="15">
      <c r="A16" s="470" t="s">
        <v>351</v>
      </c>
      <c r="B16" s="471"/>
      <c r="C16" s="472"/>
      <c r="D16" s="472"/>
      <c r="E16" s="472"/>
      <c r="F16" s="472"/>
      <c r="G16" s="473"/>
      <c r="H16" s="472"/>
      <c r="I16" s="474"/>
      <c r="J16" s="474"/>
      <c r="K16" s="474"/>
      <c r="L16" s="473"/>
      <c r="M16" s="473"/>
      <c r="N16" s="473"/>
      <c r="O16" s="475"/>
      <c r="P16" s="446"/>
      <c r="Q16" s="476"/>
      <c r="R16" s="477"/>
      <c r="S16" s="478"/>
    </row>
    <row r="17" spans="1:19" ht="15">
      <c r="A17" s="479" t="s">
        <v>352</v>
      </c>
      <c r="B17" s="441"/>
      <c r="C17" s="442"/>
      <c r="D17" s="442"/>
      <c r="E17" s="442"/>
      <c r="F17" s="442"/>
      <c r="G17" s="443"/>
      <c r="H17" s="442"/>
      <c r="I17" s="444"/>
      <c r="J17" s="444"/>
      <c r="K17" s="444"/>
      <c r="L17" s="443"/>
      <c r="M17" s="443"/>
      <c r="N17" s="443"/>
      <c r="O17" s="445"/>
      <c r="P17" s="480"/>
      <c r="Q17" s="481"/>
      <c r="R17" s="482"/>
      <c r="S17" s="483"/>
    </row>
    <row r="18" spans="1:19" ht="50.25" customHeight="1">
      <c r="A18" s="479" t="s">
        <v>353</v>
      </c>
      <c r="B18" s="441"/>
      <c r="C18" s="442"/>
      <c r="D18" s="442"/>
      <c r="E18" s="442"/>
      <c r="F18" s="442"/>
      <c r="G18" s="443"/>
      <c r="H18" s="442"/>
      <c r="I18" s="444"/>
      <c r="J18" s="444"/>
      <c r="K18" s="444"/>
      <c r="L18" s="443"/>
      <c r="M18" s="443"/>
      <c r="N18" s="443"/>
      <c r="O18" s="445"/>
      <c r="P18" s="484"/>
      <c r="Q18" s="481"/>
      <c r="R18" s="482"/>
      <c r="S18" s="483"/>
    </row>
    <row r="19" spans="1:19" ht="15">
      <c r="A19" s="479" t="s">
        <v>354</v>
      </c>
      <c r="B19" s="441"/>
      <c r="C19" s="442"/>
      <c r="D19" s="442"/>
      <c r="E19" s="442"/>
      <c r="F19" s="442"/>
      <c r="G19" s="443"/>
      <c r="H19" s="442"/>
      <c r="I19" s="444"/>
      <c r="J19" s="444"/>
      <c r="K19" s="444"/>
      <c r="L19" s="443"/>
      <c r="M19" s="443"/>
      <c r="N19" s="443"/>
      <c r="O19" s="445"/>
      <c r="P19" s="484"/>
      <c r="Q19" s="481"/>
      <c r="R19" s="482"/>
      <c r="S19" s="483"/>
    </row>
    <row r="20" spans="1:19" ht="13.5" customHeight="1">
      <c r="A20" s="480" t="s">
        <v>355</v>
      </c>
      <c r="B20" s="485"/>
      <c r="C20" s="486"/>
      <c r="D20" s="486"/>
      <c r="E20" s="486"/>
      <c r="F20" s="486"/>
      <c r="G20" s="487"/>
      <c r="H20" s="486"/>
      <c r="I20" s="481"/>
      <c r="J20" s="481"/>
      <c r="K20" s="481"/>
      <c r="L20" s="487"/>
      <c r="M20" s="487"/>
      <c r="N20" s="487"/>
      <c r="O20" s="488"/>
      <c r="P20" s="484"/>
      <c r="Q20" s="481"/>
      <c r="R20" s="482"/>
      <c r="S20" s="483"/>
    </row>
    <row r="21" spans="1:19" ht="15">
      <c r="A21" s="479" t="s">
        <v>356</v>
      </c>
      <c r="B21" s="441"/>
      <c r="C21" s="442"/>
      <c r="D21" s="442"/>
      <c r="E21" s="442"/>
      <c r="F21" s="442"/>
      <c r="G21" s="443"/>
      <c r="H21" s="442"/>
      <c r="I21" s="444"/>
      <c r="J21" s="444"/>
      <c r="K21" s="444"/>
      <c r="L21" s="443"/>
      <c r="M21" s="443"/>
      <c r="N21" s="443"/>
      <c r="O21" s="445"/>
      <c r="P21" s="480"/>
      <c r="Q21" s="487"/>
      <c r="R21" s="489"/>
      <c r="S21" s="490"/>
    </row>
    <row r="22" spans="1:19" ht="15">
      <c r="A22" s="479" t="s">
        <v>357</v>
      </c>
      <c r="B22" s="441"/>
      <c r="C22" s="442"/>
      <c r="D22" s="442"/>
      <c r="E22" s="442"/>
      <c r="F22" s="442"/>
      <c r="G22" s="443"/>
      <c r="H22" s="442"/>
      <c r="I22" s="444"/>
      <c r="J22" s="444"/>
      <c r="K22" s="444"/>
      <c r="L22" s="443"/>
      <c r="M22" s="443"/>
      <c r="N22" s="443"/>
      <c r="O22" s="445"/>
      <c r="P22" s="480"/>
      <c r="Q22" s="487"/>
      <c r="R22" s="489"/>
      <c r="S22" s="490"/>
    </row>
    <row r="23" spans="1:19" ht="18.75" customHeight="1" thickBot="1">
      <c r="A23" s="491" t="s">
        <v>358</v>
      </c>
      <c r="B23" s="492"/>
      <c r="C23" s="452"/>
      <c r="D23" s="452"/>
      <c r="E23" s="452"/>
      <c r="F23" s="452"/>
      <c r="G23" s="453"/>
      <c r="H23" s="452"/>
      <c r="I23" s="454"/>
      <c r="J23" s="454"/>
      <c r="K23" s="454"/>
      <c r="L23" s="453"/>
      <c r="M23" s="453"/>
      <c r="N23" s="453"/>
      <c r="O23" s="455"/>
      <c r="P23" s="493"/>
      <c r="Q23" s="494"/>
      <c r="R23" s="494"/>
      <c r="S23" s="495">
        <f t="shared" ref="S23" si="12">SUM(S16:S21)</f>
        <v>0</v>
      </c>
    </row>
    <row r="24" spans="1:19" s="501" customFormat="1" ht="15.75" thickBot="1">
      <c r="A24" s="496"/>
      <c r="B24" s="461" t="s">
        <v>299</v>
      </c>
      <c r="C24" s="462"/>
      <c r="D24" s="463"/>
      <c r="E24" s="463"/>
      <c r="F24" s="463"/>
      <c r="G24" s="497">
        <f t="shared" ref="G24:O24" si="13">SUM(G16:G23)</f>
        <v>0</v>
      </c>
      <c r="H24" s="466">
        <f t="shared" si="13"/>
        <v>0</v>
      </c>
      <c r="I24" s="497">
        <f t="shared" si="13"/>
        <v>0</v>
      </c>
      <c r="J24" s="497">
        <f t="shared" si="13"/>
        <v>0</v>
      </c>
      <c r="K24" s="497">
        <f t="shared" si="13"/>
        <v>0</v>
      </c>
      <c r="L24" s="497">
        <f t="shared" si="13"/>
        <v>0</v>
      </c>
      <c r="M24" s="497">
        <f t="shared" si="13"/>
        <v>0</v>
      </c>
      <c r="N24" s="497">
        <f t="shared" si="13"/>
        <v>0</v>
      </c>
      <c r="O24" s="498">
        <f t="shared" si="13"/>
        <v>0</v>
      </c>
      <c r="P24" s="499">
        <f>SUM(P16:P23)</f>
        <v>0</v>
      </c>
      <c r="Q24" s="499">
        <f t="shared" ref="Q24:S24" si="14">SUM(Q16:Q23)</f>
        <v>0</v>
      </c>
      <c r="R24" s="499">
        <f t="shared" si="14"/>
        <v>0</v>
      </c>
      <c r="S24" s="500">
        <f t="shared" si="14"/>
        <v>0</v>
      </c>
    </row>
    <row r="25" spans="1:19" s="502" customFormat="1" ht="15.75" thickBot="1">
      <c r="A25" s="768" t="s">
        <v>343</v>
      </c>
      <c r="B25" s="769"/>
      <c r="C25" s="769"/>
      <c r="D25" s="769"/>
      <c r="E25" s="769"/>
      <c r="F25" s="769"/>
      <c r="G25" s="769"/>
      <c r="H25" s="769"/>
      <c r="I25" s="769"/>
      <c r="J25" s="769"/>
      <c r="K25" s="769"/>
      <c r="L25" s="769"/>
      <c r="M25" s="769"/>
      <c r="N25" s="769"/>
      <c r="O25" s="769"/>
      <c r="P25" s="770"/>
      <c r="Q25" s="770"/>
      <c r="R25" s="770"/>
      <c r="S25" s="771"/>
    </row>
    <row r="26" spans="1:19" s="501" customFormat="1" ht="15">
      <c r="A26" s="503" t="s">
        <v>355</v>
      </c>
      <c r="B26" s="504"/>
      <c r="C26" s="442"/>
      <c r="D26" s="442"/>
      <c r="E26" s="442"/>
      <c r="F26" s="442"/>
      <c r="G26" s="442"/>
      <c r="H26" s="442"/>
      <c r="I26" s="444"/>
      <c r="J26" s="444"/>
      <c r="K26" s="444"/>
      <c r="L26" s="443"/>
      <c r="M26" s="443"/>
      <c r="N26" s="443"/>
      <c r="O26" s="445"/>
      <c r="P26" s="505"/>
      <c r="Q26" s="506"/>
      <c r="R26" s="506">
        <f t="shared" ref="R26:S26" si="15">SUM(R25:R25)</f>
        <v>0</v>
      </c>
      <c r="S26" s="507">
        <f t="shared" si="15"/>
        <v>0</v>
      </c>
    </row>
    <row r="27" spans="1:19" s="501" customFormat="1" ht="15.75" thickBot="1">
      <c r="A27" s="503" t="s">
        <v>356</v>
      </c>
      <c r="B27" s="504"/>
      <c r="C27" s="442"/>
      <c r="D27" s="442"/>
      <c r="E27" s="442"/>
      <c r="F27" s="442"/>
      <c r="G27" s="442"/>
      <c r="H27" s="442"/>
      <c r="I27" s="444"/>
      <c r="J27" s="444"/>
      <c r="K27" s="444"/>
      <c r="L27" s="443"/>
      <c r="M27" s="443"/>
      <c r="N27" s="443"/>
      <c r="O27" s="445"/>
      <c r="P27" s="508"/>
      <c r="Q27" s="509"/>
      <c r="R27" s="509"/>
      <c r="S27" s="510"/>
    </row>
    <row r="28" spans="1:19" ht="15.75" thickBot="1">
      <c r="A28" s="511"/>
      <c r="B28" s="512" t="s">
        <v>344</v>
      </c>
      <c r="C28" s="513"/>
      <c r="D28" s="514"/>
      <c r="E28" s="515"/>
      <c r="F28" s="515"/>
      <c r="G28" s="515"/>
      <c r="H28" s="516">
        <f t="shared" ref="H28:O28" si="16">SUM(H26:H27)</f>
        <v>0</v>
      </c>
      <c r="I28" s="517">
        <f t="shared" si="16"/>
        <v>0</v>
      </c>
      <c r="J28" s="517">
        <f t="shared" si="16"/>
        <v>0</v>
      </c>
      <c r="K28" s="517">
        <f t="shared" si="16"/>
        <v>0</v>
      </c>
      <c r="L28" s="517">
        <f t="shared" si="16"/>
        <v>0</v>
      </c>
      <c r="M28" s="517">
        <f t="shared" si="16"/>
        <v>0</v>
      </c>
      <c r="N28" s="517">
        <f t="shared" si="16"/>
        <v>0</v>
      </c>
      <c r="O28" s="518">
        <f t="shared" si="16"/>
        <v>0</v>
      </c>
      <c r="P28" s="519"/>
      <c r="Q28" s="520"/>
      <c r="R28" s="521"/>
      <c r="S28" s="522"/>
    </row>
    <row r="29" spans="1:19" s="502" customFormat="1" ht="15.75" thickBot="1">
      <c r="A29" s="772" t="s">
        <v>345</v>
      </c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  <c r="M29" s="773"/>
      <c r="N29" s="773"/>
      <c r="O29" s="773"/>
      <c r="P29" s="773"/>
      <c r="Q29" s="773"/>
      <c r="R29" s="773"/>
      <c r="S29" s="774"/>
    </row>
    <row r="30" spans="1:19" s="528" customFormat="1" ht="15">
      <c r="A30" s="523" t="s">
        <v>358</v>
      </c>
      <c r="B30" s="623" t="s">
        <v>436</v>
      </c>
      <c r="C30" s="624"/>
      <c r="D30" s="624"/>
      <c r="E30" s="624"/>
      <c r="F30" s="624"/>
      <c r="G30" s="624"/>
      <c r="H30" s="624">
        <v>1.5</v>
      </c>
      <c r="I30" s="625">
        <f>H30*30</f>
        <v>45</v>
      </c>
      <c r="J30" s="625"/>
      <c r="K30" s="625"/>
      <c r="L30" s="626"/>
      <c r="M30" s="626"/>
      <c r="N30" s="626">
        <v>30</v>
      </c>
      <c r="O30" s="627">
        <v>15</v>
      </c>
      <c r="P30" s="524"/>
      <c r="Q30" s="525"/>
      <c r="R30" s="526"/>
      <c r="S30" s="527"/>
    </row>
    <row r="31" spans="1:19" ht="15.75" thickBot="1">
      <c r="A31" s="529" t="s">
        <v>358</v>
      </c>
      <c r="B31" s="628" t="s">
        <v>380</v>
      </c>
      <c r="C31" s="629"/>
      <c r="D31" s="629"/>
      <c r="E31" s="629"/>
      <c r="F31" s="629"/>
      <c r="G31" s="629"/>
      <c r="H31" s="629">
        <v>1.5</v>
      </c>
      <c r="I31" s="630">
        <f>H31*30</f>
        <v>45</v>
      </c>
      <c r="J31" s="630"/>
      <c r="K31" s="630"/>
      <c r="L31" s="631"/>
      <c r="M31" s="631"/>
      <c r="N31" s="631">
        <v>30</v>
      </c>
      <c r="O31" s="632">
        <v>15</v>
      </c>
      <c r="P31" s="493"/>
      <c r="Q31" s="494"/>
      <c r="R31" s="494"/>
      <c r="S31" s="495"/>
    </row>
    <row r="32" spans="1:19" s="528" customFormat="1" ht="15.75" thickBot="1">
      <c r="A32" s="530"/>
      <c r="B32" s="531" t="s">
        <v>346</v>
      </c>
      <c r="C32" s="532"/>
      <c r="D32" s="532"/>
      <c r="E32" s="533"/>
      <c r="F32" s="533"/>
      <c r="G32" s="533"/>
      <c r="H32" s="534">
        <f>SUM(H30:H31)</f>
        <v>3</v>
      </c>
      <c r="I32" s="535">
        <f t="shared" ref="I32:O32" si="17">SUM(I30:I31)</f>
        <v>90</v>
      </c>
      <c r="J32" s="535">
        <f t="shared" si="17"/>
        <v>0</v>
      </c>
      <c r="K32" s="535">
        <f t="shared" si="17"/>
        <v>0</v>
      </c>
      <c r="L32" s="535">
        <f t="shared" si="17"/>
        <v>0</v>
      </c>
      <c r="M32" s="535">
        <f t="shared" si="17"/>
        <v>0</v>
      </c>
      <c r="N32" s="535">
        <f t="shared" si="17"/>
        <v>60</v>
      </c>
      <c r="O32" s="536">
        <f t="shared" si="17"/>
        <v>30</v>
      </c>
      <c r="P32" s="537"/>
      <c r="Q32" s="538"/>
      <c r="R32" s="538"/>
      <c r="S32" s="539"/>
    </row>
    <row r="33" spans="1:21" ht="14.1" customHeight="1" thickBot="1">
      <c r="A33" s="540"/>
      <c r="B33" s="541" t="s">
        <v>372</v>
      </c>
      <c r="C33" s="542">
        <f>C14+C24+C28+C32</f>
        <v>0</v>
      </c>
      <c r="D33" s="542">
        <f>D14+D24+D28+D32</f>
        <v>0</v>
      </c>
      <c r="E33" s="542">
        <f>E14+E24+E28+E32</f>
        <v>0</v>
      </c>
      <c r="F33" s="542">
        <f>F14+F24+F28+F32</f>
        <v>0</v>
      </c>
      <c r="G33" s="542">
        <f t="shared" ref="G33:S33" si="18">SUM(G14,G24,G28,G32)</f>
        <v>0</v>
      </c>
      <c r="H33" s="543">
        <f t="shared" si="18"/>
        <v>3</v>
      </c>
      <c r="I33" s="542">
        <f t="shared" si="18"/>
        <v>90</v>
      </c>
      <c r="J33" s="542">
        <f t="shared" si="18"/>
        <v>0</v>
      </c>
      <c r="K33" s="542">
        <f t="shared" si="18"/>
        <v>0</v>
      </c>
      <c r="L33" s="542">
        <f t="shared" si="18"/>
        <v>0</v>
      </c>
      <c r="M33" s="542">
        <f t="shared" si="18"/>
        <v>0</v>
      </c>
      <c r="N33" s="542">
        <f t="shared" si="18"/>
        <v>60</v>
      </c>
      <c r="O33" s="544">
        <f t="shared" si="18"/>
        <v>30</v>
      </c>
      <c r="P33" s="545">
        <f>SUM(P14,P24,P28,P32)</f>
        <v>0</v>
      </c>
      <c r="Q33" s="546">
        <f t="shared" si="18"/>
        <v>0</v>
      </c>
      <c r="R33" s="546">
        <f t="shared" si="18"/>
        <v>0</v>
      </c>
      <c r="S33" s="547">
        <f t="shared" si="18"/>
        <v>0</v>
      </c>
    </row>
    <row r="34" spans="1:21" ht="19.5" customHeight="1">
      <c r="A34" s="775" t="s">
        <v>300</v>
      </c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76"/>
      <c r="O34" s="776"/>
      <c r="P34" s="776"/>
      <c r="Q34" s="776"/>
      <c r="R34" s="776"/>
      <c r="S34" s="777"/>
    </row>
    <row r="35" spans="1:21" ht="15.75" thickBot="1">
      <c r="A35" s="758" t="s">
        <v>396</v>
      </c>
      <c r="B35" s="759"/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60"/>
    </row>
    <row r="36" spans="1:21" ht="30" customHeight="1">
      <c r="A36" s="548" t="s">
        <v>359</v>
      </c>
      <c r="B36" s="549" t="s">
        <v>416</v>
      </c>
      <c r="C36" s="550"/>
      <c r="D36" s="550">
        <v>2</v>
      </c>
      <c r="E36" s="550"/>
      <c r="F36" s="550"/>
      <c r="G36" s="444">
        <v>42</v>
      </c>
      <c r="H36" s="472">
        <v>4</v>
      </c>
      <c r="I36" s="444">
        <f>H36*30</f>
        <v>120</v>
      </c>
      <c r="J36" s="444">
        <v>14</v>
      </c>
      <c r="K36" s="550"/>
      <c r="L36" s="550"/>
      <c r="M36" s="550"/>
      <c r="N36" s="443">
        <f>I36-J36</f>
        <v>106</v>
      </c>
      <c r="O36" s="551"/>
      <c r="P36" s="552"/>
      <c r="Q36" s="476">
        <v>14</v>
      </c>
      <c r="R36" s="476"/>
      <c r="S36" s="553"/>
      <c r="U36" s="554"/>
    </row>
    <row r="37" spans="1:21" ht="33.75" customHeight="1" thickBot="1">
      <c r="A37" s="555" t="s">
        <v>360</v>
      </c>
      <c r="B37" s="556" t="s">
        <v>417</v>
      </c>
      <c r="C37" s="557"/>
      <c r="D37" s="557">
        <v>1</v>
      </c>
      <c r="E37" s="557"/>
      <c r="F37" s="557"/>
      <c r="G37" s="444">
        <f>H37+I37+J37</f>
        <v>103</v>
      </c>
      <c r="H37" s="472">
        <v>3</v>
      </c>
      <c r="I37" s="444">
        <f>H37*30</f>
        <v>90</v>
      </c>
      <c r="J37" s="444">
        <f>K37+L37+M37</f>
        <v>10</v>
      </c>
      <c r="K37" s="557">
        <v>6</v>
      </c>
      <c r="L37" s="557">
        <v>4</v>
      </c>
      <c r="M37" s="557"/>
      <c r="N37" s="443">
        <f>I37-J37</f>
        <v>80</v>
      </c>
      <c r="O37" s="558"/>
      <c r="P37" s="559">
        <v>10</v>
      </c>
      <c r="Q37" s="560"/>
      <c r="R37" s="560"/>
      <c r="S37" s="561"/>
    </row>
    <row r="38" spans="1:21" ht="15.75" thickBot="1">
      <c r="A38" s="460"/>
      <c r="B38" s="562" t="s">
        <v>399</v>
      </c>
      <c r="C38" s="563">
        <v>0</v>
      </c>
      <c r="D38" s="564">
        <v>2</v>
      </c>
      <c r="E38" s="565"/>
      <c r="F38" s="565"/>
      <c r="G38" s="546">
        <f t="shared" ref="G38" si="19">SUM(G36:G37)</f>
        <v>145</v>
      </c>
      <c r="H38" s="566">
        <f>SUM(H36:H37)</f>
        <v>7</v>
      </c>
      <c r="I38" s="546">
        <f>SUM(I36:I37)</f>
        <v>210</v>
      </c>
      <c r="J38" s="546">
        <f t="shared" ref="J38:S38" si="20">SUM(J36:J37)</f>
        <v>24</v>
      </c>
      <c r="K38" s="546">
        <f t="shared" si="20"/>
        <v>6</v>
      </c>
      <c r="L38" s="546">
        <f t="shared" si="20"/>
        <v>4</v>
      </c>
      <c r="M38" s="546">
        <f t="shared" si="20"/>
        <v>0</v>
      </c>
      <c r="N38" s="546">
        <f t="shared" si="20"/>
        <v>186</v>
      </c>
      <c r="O38" s="567">
        <f t="shared" si="20"/>
        <v>0</v>
      </c>
      <c r="P38" s="545">
        <f t="shared" si="20"/>
        <v>10</v>
      </c>
      <c r="Q38" s="546">
        <f t="shared" si="20"/>
        <v>14</v>
      </c>
      <c r="R38" s="546">
        <f t="shared" si="20"/>
        <v>0</v>
      </c>
      <c r="S38" s="547">
        <f t="shared" si="20"/>
        <v>0</v>
      </c>
    </row>
    <row r="39" spans="1:21" ht="15.75" customHeight="1" thickBot="1">
      <c r="A39" s="761" t="s">
        <v>400</v>
      </c>
      <c r="B39" s="762"/>
      <c r="C39" s="762"/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762"/>
      <c r="O39" s="762"/>
      <c r="P39" s="762"/>
      <c r="Q39" s="762"/>
      <c r="R39" s="762"/>
      <c r="S39" s="763"/>
    </row>
    <row r="40" spans="1:21" ht="30">
      <c r="A40" s="568" t="s">
        <v>401</v>
      </c>
      <c r="B40" s="569" t="s">
        <v>416</v>
      </c>
      <c r="C40" s="472"/>
      <c r="D40" s="472">
        <v>1</v>
      </c>
      <c r="E40" s="472"/>
      <c r="F40" s="472"/>
      <c r="G40" s="444">
        <v>42</v>
      </c>
      <c r="H40" s="472">
        <v>4</v>
      </c>
      <c r="I40" s="444">
        <f>H40*30</f>
        <v>120</v>
      </c>
      <c r="J40" s="444">
        <v>14</v>
      </c>
      <c r="K40" s="474"/>
      <c r="L40" s="473"/>
      <c r="M40" s="473"/>
      <c r="N40" s="443">
        <f>I40-J40</f>
        <v>106</v>
      </c>
      <c r="O40" s="475"/>
      <c r="P40" s="552">
        <v>12</v>
      </c>
      <c r="Q40" s="476"/>
      <c r="R40" s="476"/>
      <c r="S40" s="570"/>
    </row>
    <row r="41" spans="1:21" s="528" customFormat="1" ht="30">
      <c r="A41" s="571" t="s">
        <v>403</v>
      </c>
      <c r="B41" s="492" t="s">
        <v>416</v>
      </c>
      <c r="C41" s="452"/>
      <c r="D41" s="452">
        <v>1</v>
      </c>
      <c r="E41" s="452"/>
      <c r="F41" s="452"/>
      <c r="G41" s="444">
        <v>42</v>
      </c>
      <c r="H41" s="442">
        <v>4</v>
      </c>
      <c r="I41" s="444">
        <f>H41*30</f>
        <v>120</v>
      </c>
      <c r="J41" s="444">
        <v>14</v>
      </c>
      <c r="K41" s="444"/>
      <c r="L41" s="453"/>
      <c r="M41" s="453"/>
      <c r="N41" s="443">
        <f>I41-J41</f>
        <v>106</v>
      </c>
      <c r="O41" s="455"/>
      <c r="P41" s="572">
        <v>12</v>
      </c>
      <c r="Q41" s="573"/>
      <c r="R41" s="573"/>
      <c r="S41" s="574"/>
    </row>
    <row r="42" spans="1:21" ht="30">
      <c r="A42" s="571" t="s">
        <v>405</v>
      </c>
      <c r="B42" s="575" t="s">
        <v>416</v>
      </c>
      <c r="C42" s="576"/>
      <c r="D42" s="576">
        <v>2</v>
      </c>
      <c r="E42" s="442"/>
      <c r="F42" s="442"/>
      <c r="G42" s="444">
        <v>42</v>
      </c>
      <c r="H42" s="442">
        <v>4</v>
      </c>
      <c r="I42" s="444">
        <f>H42*30</f>
        <v>120</v>
      </c>
      <c r="J42" s="444">
        <v>14</v>
      </c>
      <c r="K42" s="444"/>
      <c r="L42" s="443"/>
      <c r="M42" s="443"/>
      <c r="N42" s="443">
        <f>I42-J42</f>
        <v>106</v>
      </c>
      <c r="O42" s="445"/>
      <c r="P42" s="484"/>
      <c r="Q42" s="481">
        <v>14</v>
      </c>
      <c r="R42" s="481"/>
      <c r="S42" s="577"/>
    </row>
    <row r="43" spans="1:21" ht="30.75" thickBot="1">
      <c r="A43" s="450" t="s">
        <v>407</v>
      </c>
      <c r="B43" s="578" t="s">
        <v>416</v>
      </c>
      <c r="C43" s="579"/>
      <c r="D43" s="579">
        <v>2</v>
      </c>
      <c r="E43" s="580"/>
      <c r="F43" s="580"/>
      <c r="G43" s="444">
        <v>42</v>
      </c>
      <c r="H43" s="452">
        <v>4</v>
      </c>
      <c r="I43" s="444">
        <f>H43*30</f>
        <v>120</v>
      </c>
      <c r="J43" s="444">
        <v>14</v>
      </c>
      <c r="K43" s="454"/>
      <c r="L43" s="581"/>
      <c r="M43" s="581"/>
      <c r="N43" s="443">
        <f>I43-J43</f>
        <v>106</v>
      </c>
      <c r="O43" s="582"/>
      <c r="P43" s="583"/>
      <c r="Q43" s="438">
        <v>14</v>
      </c>
      <c r="R43" s="438"/>
      <c r="S43" s="439"/>
    </row>
    <row r="44" spans="1:21" ht="14.25" customHeight="1" thickBot="1">
      <c r="A44" s="460"/>
      <c r="B44" s="562" t="s">
        <v>301</v>
      </c>
      <c r="C44" s="563">
        <v>0</v>
      </c>
      <c r="D44" s="564">
        <v>4</v>
      </c>
      <c r="E44" s="565"/>
      <c r="F44" s="565"/>
      <c r="G44" s="546">
        <f t="shared" ref="G44:O44" si="21">SUM(G40:G43)</f>
        <v>168</v>
      </c>
      <c r="H44" s="566">
        <f t="shared" si="21"/>
        <v>16</v>
      </c>
      <c r="I44" s="546">
        <f t="shared" si="21"/>
        <v>480</v>
      </c>
      <c r="J44" s="546">
        <f t="shared" si="21"/>
        <v>56</v>
      </c>
      <c r="K44" s="546">
        <f t="shared" si="21"/>
        <v>0</v>
      </c>
      <c r="L44" s="546">
        <f t="shared" si="21"/>
        <v>0</v>
      </c>
      <c r="M44" s="546">
        <f t="shared" si="21"/>
        <v>0</v>
      </c>
      <c r="N44" s="546">
        <f t="shared" si="21"/>
        <v>424</v>
      </c>
      <c r="O44" s="567">
        <f t="shared" si="21"/>
        <v>0</v>
      </c>
      <c r="P44" s="584">
        <f>SUM(P40:P43)</f>
        <v>24</v>
      </c>
      <c r="Q44" s="584">
        <f t="shared" ref="Q44:S44" si="22">SUM(Q40:Q43)</f>
        <v>28</v>
      </c>
      <c r="R44" s="584">
        <f t="shared" si="22"/>
        <v>0</v>
      </c>
      <c r="S44" s="585">
        <f t="shared" si="22"/>
        <v>0</v>
      </c>
    </row>
    <row r="45" spans="1:21" ht="15.75" thickBot="1">
      <c r="A45" s="586"/>
      <c r="B45" s="587" t="s">
        <v>302</v>
      </c>
      <c r="C45" s="588">
        <f>C38+C44</f>
        <v>0</v>
      </c>
      <c r="D45" s="588">
        <f>D38+D44</f>
        <v>6</v>
      </c>
      <c r="E45" s="589">
        <f>E44</f>
        <v>0</v>
      </c>
      <c r="F45" s="589">
        <f>F44</f>
        <v>0</v>
      </c>
      <c r="G45" s="588">
        <f>G38+G44</f>
        <v>313</v>
      </c>
      <c r="H45" s="590">
        <f>H38+H44</f>
        <v>23</v>
      </c>
      <c r="I45" s="588">
        <f>I38+I44</f>
        <v>690</v>
      </c>
      <c r="J45" s="588">
        <f t="shared" ref="J45:S45" si="23">J38+J44</f>
        <v>80</v>
      </c>
      <c r="K45" s="588">
        <f t="shared" si="23"/>
        <v>6</v>
      </c>
      <c r="L45" s="588">
        <f t="shared" si="23"/>
        <v>4</v>
      </c>
      <c r="M45" s="588">
        <f t="shared" si="23"/>
        <v>0</v>
      </c>
      <c r="N45" s="588">
        <f t="shared" si="23"/>
        <v>610</v>
      </c>
      <c r="O45" s="588">
        <f t="shared" si="23"/>
        <v>0</v>
      </c>
      <c r="P45" s="588">
        <f>P38+P44</f>
        <v>34</v>
      </c>
      <c r="Q45" s="588">
        <f t="shared" si="23"/>
        <v>42</v>
      </c>
      <c r="R45" s="588">
        <f t="shared" si="23"/>
        <v>0</v>
      </c>
      <c r="S45" s="591">
        <f t="shared" si="23"/>
        <v>0</v>
      </c>
    </row>
    <row r="46" spans="1:21" ht="15.75" thickBot="1">
      <c r="A46" s="592"/>
      <c r="B46" s="593" t="s">
        <v>347</v>
      </c>
      <c r="C46" s="594">
        <f t="shared" ref="C46:S46" si="24">C33+C45</f>
        <v>0</v>
      </c>
      <c r="D46" s="595">
        <f t="shared" si="24"/>
        <v>6</v>
      </c>
      <c r="E46" s="595">
        <f t="shared" si="24"/>
        <v>0</v>
      </c>
      <c r="F46" s="595">
        <f t="shared" si="24"/>
        <v>0</v>
      </c>
      <c r="G46" s="595">
        <f>G33+G45</f>
        <v>313</v>
      </c>
      <c r="H46" s="596">
        <f t="shared" si="24"/>
        <v>26</v>
      </c>
      <c r="I46" s="595">
        <f>I33+I45</f>
        <v>780</v>
      </c>
      <c r="J46" s="595">
        <f>J33+J45</f>
        <v>80</v>
      </c>
      <c r="K46" s="595">
        <f t="shared" si="24"/>
        <v>6</v>
      </c>
      <c r="L46" s="595">
        <f t="shared" si="24"/>
        <v>4</v>
      </c>
      <c r="M46" s="595">
        <f t="shared" si="24"/>
        <v>0</v>
      </c>
      <c r="N46" s="595">
        <f t="shared" si="24"/>
        <v>670</v>
      </c>
      <c r="O46" s="597">
        <f t="shared" si="24"/>
        <v>30</v>
      </c>
      <c r="P46" s="598">
        <f>P33+P45</f>
        <v>34</v>
      </c>
      <c r="Q46" s="599">
        <f t="shared" si="24"/>
        <v>42</v>
      </c>
      <c r="R46" s="599">
        <f t="shared" si="24"/>
        <v>0</v>
      </c>
      <c r="S46" s="600">
        <f t="shared" si="24"/>
        <v>0</v>
      </c>
    </row>
    <row r="47" spans="1:21" ht="29.25">
      <c r="A47" s="764"/>
      <c r="B47" s="601" t="s">
        <v>373</v>
      </c>
      <c r="C47" s="524">
        <f t="shared" ref="C47:S47" si="25">C33</f>
        <v>0</v>
      </c>
      <c r="D47" s="525">
        <f t="shared" si="25"/>
        <v>0</v>
      </c>
      <c r="E47" s="525">
        <f t="shared" si="25"/>
        <v>0</v>
      </c>
      <c r="F47" s="525">
        <f t="shared" si="25"/>
        <v>0</v>
      </c>
      <c r="G47" s="525">
        <f t="shared" si="25"/>
        <v>0</v>
      </c>
      <c r="H47" s="526">
        <f t="shared" si="25"/>
        <v>3</v>
      </c>
      <c r="I47" s="525">
        <f t="shared" si="25"/>
        <v>90</v>
      </c>
      <c r="J47" s="525">
        <f t="shared" si="25"/>
        <v>0</v>
      </c>
      <c r="K47" s="525">
        <f t="shared" si="25"/>
        <v>0</v>
      </c>
      <c r="L47" s="525">
        <f t="shared" si="25"/>
        <v>0</v>
      </c>
      <c r="M47" s="525">
        <f t="shared" si="25"/>
        <v>0</v>
      </c>
      <c r="N47" s="525">
        <f t="shared" si="25"/>
        <v>60</v>
      </c>
      <c r="O47" s="602">
        <f t="shared" si="25"/>
        <v>30</v>
      </c>
      <c r="P47" s="524">
        <f t="shared" si="25"/>
        <v>0</v>
      </c>
      <c r="Q47" s="525">
        <f t="shared" si="25"/>
        <v>0</v>
      </c>
      <c r="R47" s="525">
        <f t="shared" si="25"/>
        <v>0</v>
      </c>
      <c r="S47" s="603">
        <f t="shared" si="25"/>
        <v>0</v>
      </c>
    </row>
    <row r="48" spans="1:21" ht="15.75" thickBot="1">
      <c r="A48" s="765"/>
      <c r="B48" s="604" t="s">
        <v>348</v>
      </c>
      <c r="C48" s="605">
        <f t="shared" ref="C48:S48" si="26">C45</f>
        <v>0</v>
      </c>
      <c r="D48" s="606">
        <f t="shared" si="26"/>
        <v>6</v>
      </c>
      <c r="E48" s="606">
        <f t="shared" si="26"/>
        <v>0</v>
      </c>
      <c r="F48" s="606">
        <f t="shared" si="26"/>
        <v>0</v>
      </c>
      <c r="G48" s="606">
        <f t="shared" si="26"/>
        <v>313</v>
      </c>
      <c r="H48" s="607">
        <f t="shared" si="26"/>
        <v>23</v>
      </c>
      <c r="I48" s="606">
        <f t="shared" si="26"/>
        <v>690</v>
      </c>
      <c r="J48" s="606">
        <f t="shared" si="26"/>
        <v>80</v>
      </c>
      <c r="K48" s="606">
        <f t="shared" si="26"/>
        <v>6</v>
      </c>
      <c r="L48" s="606">
        <f t="shared" si="26"/>
        <v>4</v>
      </c>
      <c r="M48" s="606">
        <f t="shared" si="26"/>
        <v>0</v>
      </c>
      <c r="N48" s="606">
        <f t="shared" si="26"/>
        <v>610</v>
      </c>
      <c r="O48" s="608">
        <f t="shared" si="26"/>
        <v>0</v>
      </c>
      <c r="P48" s="605">
        <f t="shared" si="26"/>
        <v>34</v>
      </c>
      <c r="Q48" s="606">
        <f t="shared" si="26"/>
        <v>42</v>
      </c>
      <c r="R48" s="606">
        <f t="shared" si="26"/>
        <v>0</v>
      </c>
      <c r="S48" s="609">
        <f t="shared" si="26"/>
        <v>0</v>
      </c>
    </row>
    <row r="49" spans="1:74" ht="15">
      <c r="A49" s="610"/>
      <c r="B49" s="611" t="s">
        <v>262</v>
      </c>
      <c r="C49" s="612"/>
      <c r="D49" s="612"/>
      <c r="E49" s="612"/>
      <c r="F49" s="612"/>
      <c r="G49" s="612"/>
      <c r="H49" s="612"/>
      <c r="I49" s="613"/>
      <c r="J49" s="613"/>
      <c r="K49" s="613"/>
      <c r="L49" s="614"/>
      <c r="M49" s="614"/>
      <c r="N49" s="614"/>
      <c r="O49" s="614"/>
      <c r="P49" s="552"/>
      <c r="Q49" s="476"/>
      <c r="R49" s="476"/>
      <c r="S49" s="553"/>
    </row>
    <row r="50" spans="1:74" ht="15.75" thickBot="1">
      <c r="A50" s="615"/>
      <c r="B50" s="616" t="s">
        <v>129</v>
      </c>
      <c r="C50" s="617"/>
      <c r="D50" s="618"/>
      <c r="E50" s="617"/>
      <c r="F50" s="617"/>
      <c r="G50" s="617"/>
      <c r="H50" s="617"/>
      <c r="I50" s="619"/>
      <c r="J50" s="619"/>
      <c r="K50" s="619"/>
      <c r="L50" s="620"/>
      <c r="M50" s="620"/>
      <c r="N50" s="620"/>
      <c r="O50" s="620"/>
      <c r="P50" s="583"/>
      <c r="Q50" s="438"/>
      <c r="R50" s="438"/>
      <c r="S50" s="439"/>
    </row>
    <row r="51" spans="1:74" s="424" customFormat="1" ht="39" customHeight="1">
      <c r="A51" s="633"/>
      <c r="B51" s="766" t="s">
        <v>428</v>
      </c>
      <c r="C51" s="766"/>
      <c r="D51" s="766"/>
      <c r="E51" s="766"/>
      <c r="F51" s="766"/>
      <c r="G51" s="766"/>
      <c r="H51" s="766"/>
      <c r="I51" s="766"/>
      <c r="J51" s="766"/>
      <c r="K51" s="766"/>
      <c r="L51" s="766"/>
      <c r="M51" s="766"/>
      <c r="N51" s="766"/>
      <c r="O51" s="766"/>
      <c r="P51" s="766"/>
      <c r="Q51" s="766"/>
      <c r="R51" s="766"/>
      <c r="S51" s="766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5"/>
      <c r="AL51" s="635"/>
      <c r="AM51" s="635"/>
      <c r="AN51" s="635"/>
      <c r="AO51" s="635"/>
      <c r="AP51" s="635"/>
      <c r="AQ51" s="635"/>
      <c r="AR51" s="635"/>
      <c r="AS51" s="635"/>
      <c r="AT51" s="635"/>
      <c r="AU51" s="635"/>
      <c r="AV51" s="635"/>
      <c r="AW51" s="635"/>
      <c r="AX51" s="635"/>
      <c r="AY51" s="635"/>
      <c r="AZ51" s="635"/>
      <c r="BA51" s="635"/>
      <c r="BB51" s="635"/>
      <c r="BC51" s="635"/>
      <c r="BD51" s="635"/>
      <c r="BE51" s="635"/>
      <c r="BF51" s="635"/>
      <c r="BG51" s="635"/>
      <c r="BH51" s="635"/>
      <c r="BI51" s="635"/>
      <c r="BJ51" s="635"/>
      <c r="BK51" s="635"/>
      <c r="BL51" s="635"/>
      <c r="BM51" s="635"/>
      <c r="BN51" s="635"/>
      <c r="BO51" s="635"/>
      <c r="BP51" s="635"/>
      <c r="BQ51" s="635"/>
      <c r="BR51" s="635"/>
      <c r="BS51" s="635"/>
      <c r="BT51" s="635"/>
      <c r="BU51" s="635"/>
      <c r="BV51" s="635"/>
    </row>
    <row r="52" spans="1:74" s="424" customFormat="1" ht="15">
      <c r="A52" s="633"/>
      <c r="B52" s="634"/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2"/>
      <c r="P52" s="422"/>
      <c r="Q52" s="422"/>
      <c r="R52" s="422"/>
      <c r="S52" s="422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3"/>
      <c r="AH52" s="423"/>
      <c r="AI52" s="423"/>
      <c r="AJ52" s="423"/>
      <c r="AK52" s="423"/>
      <c r="AL52" s="423"/>
      <c r="AM52" s="423"/>
      <c r="AN52" s="423"/>
      <c r="AO52" s="423"/>
      <c r="AP52" s="423"/>
      <c r="AQ52" s="423"/>
      <c r="AR52" s="423"/>
      <c r="AS52" s="423"/>
      <c r="AT52" s="423"/>
      <c r="AU52" s="423"/>
      <c r="AV52" s="423"/>
      <c r="AW52" s="423"/>
      <c r="AX52" s="423"/>
      <c r="AY52" s="423"/>
      <c r="AZ52" s="423"/>
      <c r="BA52" s="423"/>
      <c r="BB52" s="423"/>
      <c r="BC52" s="423"/>
      <c r="BD52" s="423"/>
      <c r="BE52" s="423"/>
      <c r="BF52" s="423"/>
      <c r="BG52" s="423"/>
      <c r="BH52" s="423"/>
      <c r="BI52" s="423"/>
      <c r="BJ52" s="423"/>
      <c r="BK52" s="423"/>
      <c r="BL52" s="423"/>
      <c r="BM52" s="423"/>
      <c r="BN52" s="423"/>
      <c r="BO52" s="423"/>
      <c r="BP52" s="423"/>
      <c r="BQ52" s="423"/>
      <c r="BR52" s="423"/>
      <c r="BS52" s="423"/>
      <c r="BT52" s="423"/>
      <c r="BU52" s="423"/>
      <c r="BV52" s="423"/>
    </row>
    <row r="53" spans="1:74" s="424" customFormat="1" ht="15">
      <c r="A53" s="419"/>
      <c r="B53" s="767" t="s">
        <v>439</v>
      </c>
      <c r="C53" s="767"/>
      <c r="D53" s="767"/>
      <c r="E53" s="767"/>
      <c r="F53" s="767"/>
      <c r="G53" s="767"/>
      <c r="H53" s="767"/>
      <c r="I53" s="767"/>
      <c r="J53" s="767"/>
      <c r="K53" s="767"/>
      <c r="L53" s="767"/>
      <c r="M53" s="767"/>
      <c r="N53" s="767"/>
      <c r="O53" s="767"/>
      <c r="P53" s="767"/>
      <c r="Q53" s="767"/>
      <c r="R53" s="767"/>
      <c r="S53" s="767"/>
      <c r="T53" s="767"/>
      <c r="U53" s="767"/>
      <c r="V53" s="767"/>
      <c r="W53" s="767"/>
      <c r="X53" s="767"/>
      <c r="Y53" s="767"/>
      <c r="Z53" s="767"/>
      <c r="AA53" s="767"/>
      <c r="AB53" s="767"/>
      <c r="AC53" s="767"/>
      <c r="AD53" s="767"/>
      <c r="AE53" s="767"/>
      <c r="AF53" s="767"/>
      <c r="AG53" s="767"/>
      <c r="AH53" s="767"/>
      <c r="AI53" s="767"/>
      <c r="AJ53" s="767"/>
      <c r="AK53" s="767"/>
      <c r="AL53" s="767"/>
      <c r="AM53" s="767"/>
      <c r="AN53" s="767"/>
      <c r="AO53" s="767"/>
      <c r="AP53" s="767"/>
      <c r="AQ53" s="767"/>
      <c r="AR53" s="767"/>
      <c r="AS53" s="767"/>
      <c r="AT53" s="767"/>
      <c r="AU53" s="767"/>
      <c r="AV53" s="767"/>
      <c r="AW53" s="767"/>
      <c r="AX53" s="767"/>
      <c r="AY53" s="767"/>
      <c r="AZ53" s="767"/>
      <c r="BA53" s="767"/>
      <c r="BB53" s="767"/>
      <c r="BC53" s="767"/>
      <c r="BD53" s="767"/>
      <c r="BE53" s="767"/>
      <c r="BF53" s="767"/>
      <c r="BG53" s="767"/>
      <c r="BH53" s="767"/>
      <c r="BI53" s="767"/>
      <c r="BJ53" s="767"/>
      <c r="BK53" s="767"/>
      <c r="BL53" s="767"/>
      <c r="BM53" s="767"/>
      <c r="BN53" s="767"/>
      <c r="BO53" s="767"/>
      <c r="BP53" s="767"/>
      <c r="BQ53" s="767"/>
      <c r="BR53" s="767"/>
      <c r="BS53" s="767"/>
      <c r="BT53" s="767"/>
      <c r="BU53" s="767"/>
      <c r="BV53" s="767"/>
    </row>
    <row r="54" spans="1:74" s="424" customFormat="1" ht="15">
      <c r="A54" s="419"/>
      <c r="B54" s="634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2"/>
      <c r="P54" s="422"/>
      <c r="Q54" s="422"/>
      <c r="R54" s="422"/>
      <c r="S54" s="422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423"/>
      <c r="AY54" s="423"/>
      <c r="AZ54" s="423"/>
      <c r="BA54" s="423"/>
      <c r="BB54" s="423"/>
      <c r="BC54" s="423"/>
      <c r="BD54" s="423"/>
      <c r="BE54" s="423"/>
      <c r="BF54" s="423"/>
      <c r="BG54" s="423"/>
      <c r="BH54" s="423"/>
      <c r="BI54" s="423"/>
      <c r="BJ54" s="423"/>
      <c r="BK54" s="423"/>
      <c r="BL54" s="423"/>
      <c r="BM54" s="423"/>
      <c r="BN54" s="423"/>
      <c r="BO54" s="423"/>
      <c r="BP54" s="423"/>
      <c r="BQ54" s="423"/>
      <c r="BR54" s="423"/>
      <c r="BS54" s="423"/>
      <c r="BT54" s="423"/>
      <c r="BU54" s="423"/>
      <c r="BV54" s="423"/>
    </row>
    <row r="55" spans="1:74" s="424" customFormat="1" ht="15">
      <c r="A55" s="419"/>
      <c r="B55" s="420" t="s">
        <v>429</v>
      </c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2"/>
      <c r="P55" s="422"/>
      <c r="Q55" s="422"/>
      <c r="R55" s="422"/>
      <c r="S55" s="422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423"/>
      <c r="BC55" s="423"/>
      <c r="BD55" s="423"/>
      <c r="BE55" s="423"/>
      <c r="BF55" s="423"/>
      <c r="BG55" s="423"/>
      <c r="BH55" s="423"/>
      <c r="BI55" s="423"/>
      <c r="BJ55" s="423"/>
      <c r="BK55" s="423"/>
      <c r="BL55" s="423"/>
      <c r="BM55" s="423"/>
      <c r="BN55" s="423"/>
      <c r="BO55" s="423"/>
      <c r="BP55" s="423"/>
      <c r="BQ55" s="423"/>
      <c r="BR55" s="423"/>
      <c r="BS55" s="423"/>
      <c r="BT55" s="423"/>
      <c r="BU55" s="423"/>
      <c r="BV55" s="423"/>
    </row>
    <row r="56" spans="1:74" s="424" customFormat="1" ht="15">
      <c r="A56" s="419"/>
      <c r="B56" s="420"/>
      <c r="C56" s="425"/>
      <c r="D56" s="425"/>
      <c r="E56" s="425"/>
      <c r="F56" s="425"/>
      <c r="G56" s="425"/>
      <c r="H56" s="425"/>
      <c r="I56" s="426"/>
      <c r="J56" s="426"/>
      <c r="K56" s="426"/>
      <c r="L56" s="426"/>
      <c r="M56" s="426"/>
      <c r="N56" s="426"/>
      <c r="O56" s="422"/>
      <c r="P56" s="422"/>
      <c r="Q56" s="422"/>
      <c r="R56" s="422"/>
      <c r="S56" s="422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3"/>
      <c r="AU56" s="423"/>
      <c r="AV56" s="423"/>
      <c r="AW56" s="423"/>
      <c r="AX56" s="423"/>
      <c r="AY56" s="423"/>
      <c r="AZ56" s="423"/>
      <c r="BA56" s="423"/>
      <c r="BB56" s="423"/>
      <c r="BC56" s="423"/>
      <c r="BD56" s="423"/>
      <c r="BE56" s="423"/>
      <c r="BF56" s="423"/>
      <c r="BG56" s="423"/>
      <c r="BH56" s="423"/>
      <c r="BI56" s="423"/>
      <c r="BJ56" s="423"/>
      <c r="BK56" s="423"/>
      <c r="BL56" s="423"/>
      <c r="BM56" s="423"/>
      <c r="BN56" s="423"/>
      <c r="BO56" s="423"/>
      <c r="BP56" s="423"/>
      <c r="BQ56" s="423"/>
      <c r="BR56" s="423"/>
      <c r="BS56" s="423"/>
      <c r="BT56" s="423"/>
      <c r="BU56" s="423"/>
      <c r="BV56" s="423"/>
    </row>
    <row r="57" spans="1:74" s="424" customFormat="1" ht="13.5" customHeight="1">
      <c r="A57" s="419"/>
      <c r="B57" s="420" t="s">
        <v>413</v>
      </c>
      <c r="C57" s="425"/>
      <c r="D57" s="425"/>
      <c r="E57" s="425"/>
      <c r="F57" s="425"/>
      <c r="G57" s="425"/>
      <c r="H57" s="425"/>
      <c r="I57" s="426"/>
      <c r="J57" s="426"/>
      <c r="K57" s="426"/>
      <c r="L57" s="426"/>
      <c r="M57" s="426"/>
      <c r="N57" s="426"/>
      <c r="O57" s="422"/>
      <c r="P57" s="422"/>
      <c r="Q57" s="422"/>
      <c r="R57" s="422"/>
      <c r="S57" s="422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423"/>
      <c r="BC57" s="423"/>
      <c r="BD57" s="423"/>
      <c r="BE57" s="423"/>
      <c r="BF57" s="423"/>
      <c r="BG57" s="423"/>
      <c r="BH57" s="423"/>
      <c r="BI57" s="423"/>
      <c r="BJ57" s="423"/>
      <c r="BK57" s="423"/>
      <c r="BL57" s="423"/>
      <c r="BM57" s="423"/>
      <c r="BN57" s="423"/>
      <c r="BO57" s="423"/>
      <c r="BP57" s="423"/>
      <c r="BQ57" s="423"/>
      <c r="BR57" s="423"/>
      <c r="BS57" s="423"/>
      <c r="BT57" s="423"/>
      <c r="BU57" s="423"/>
      <c r="BV57" s="423"/>
    </row>
    <row r="58" spans="1:74" s="424" customFormat="1" ht="12" customHeight="1">
      <c r="A58" s="419"/>
      <c r="B58" s="420"/>
      <c r="C58" s="425"/>
      <c r="D58" s="425"/>
      <c r="E58" s="425"/>
      <c r="F58" s="425"/>
      <c r="G58" s="425"/>
      <c r="H58" s="425"/>
      <c r="I58" s="426"/>
      <c r="J58" s="426"/>
      <c r="K58" s="426"/>
      <c r="L58" s="426"/>
      <c r="M58" s="426"/>
      <c r="N58" s="426"/>
      <c r="O58" s="422"/>
      <c r="P58" s="422"/>
      <c r="Q58" s="422"/>
      <c r="R58" s="422"/>
      <c r="S58" s="422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3"/>
      <c r="AO58" s="423"/>
      <c r="AP58" s="423"/>
      <c r="AQ58" s="423"/>
      <c r="AR58" s="423"/>
      <c r="AS58" s="423"/>
      <c r="AT58" s="423"/>
      <c r="AU58" s="423"/>
      <c r="AV58" s="423"/>
      <c r="AW58" s="423"/>
      <c r="AX58" s="423"/>
      <c r="AY58" s="423"/>
      <c r="AZ58" s="423"/>
      <c r="BA58" s="423"/>
      <c r="BB58" s="423"/>
      <c r="BC58" s="423"/>
      <c r="BD58" s="423"/>
      <c r="BE58" s="423"/>
      <c r="BF58" s="423"/>
      <c r="BG58" s="423"/>
      <c r="BH58" s="423"/>
      <c r="BI58" s="423"/>
      <c r="BJ58" s="423"/>
      <c r="BK58" s="423"/>
      <c r="BL58" s="423"/>
      <c r="BM58" s="423"/>
      <c r="BN58" s="423"/>
      <c r="BO58" s="423"/>
      <c r="BP58" s="423"/>
      <c r="BQ58" s="423"/>
      <c r="BR58" s="423"/>
      <c r="BS58" s="423"/>
      <c r="BT58" s="423"/>
      <c r="BU58" s="423"/>
      <c r="BV58" s="423"/>
    </row>
    <row r="59" spans="1:74" s="424" customFormat="1" ht="27.75" customHeight="1">
      <c r="A59" s="419"/>
      <c r="B59" s="420" t="s">
        <v>419</v>
      </c>
      <c r="C59" s="421"/>
      <c r="D59" s="421"/>
      <c r="E59" s="421"/>
      <c r="F59" s="421"/>
      <c r="G59" s="421" t="s">
        <v>420</v>
      </c>
      <c r="H59" s="421"/>
      <c r="I59" s="421"/>
      <c r="J59" s="421"/>
      <c r="K59" s="421"/>
      <c r="L59" s="421"/>
      <c r="M59" s="426"/>
      <c r="N59" s="426"/>
      <c r="O59" s="422"/>
      <c r="P59" s="422"/>
      <c r="Q59" s="422"/>
      <c r="R59" s="422"/>
      <c r="S59" s="422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3"/>
      <c r="AJ59" s="423"/>
      <c r="AK59" s="423"/>
      <c r="AL59" s="423"/>
      <c r="AM59" s="423"/>
      <c r="AN59" s="423"/>
      <c r="AO59" s="423"/>
      <c r="AP59" s="423"/>
      <c r="AQ59" s="423"/>
      <c r="AR59" s="423"/>
      <c r="AS59" s="423"/>
      <c r="AT59" s="423"/>
      <c r="AU59" s="423"/>
      <c r="AV59" s="423"/>
      <c r="AW59" s="423"/>
      <c r="AX59" s="423"/>
      <c r="AY59" s="423"/>
      <c r="AZ59" s="423"/>
      <c r="BA59" s="423"/>
      <c r="BB59" s="423"/>
      <c r="BC59" s="423"/>
      <c r="BD59" s="423"/>
      <c r="BE59" s="423"/>
      <c r="BF59" s="423"/>
      <c r="BG59" s="423"/>
      <c r="BH59" s="423"/>
      <c r="BI59" s="423"/>
      <c r="BJ59" s="423"/>
      <c r="BK59" s="423"/>
      <c r="BL59" s="423"/>
      <c r="BM59" s="423"/>
      <c r="BN59" s="423"/>
      <c r="BO59" s="423"/>
      <c r="BP59" s="423"/>
      <c r="BQ59" s="423"/>
      <c r="BR59" s="423"/>
      <c r="BS59" s="423"/>
      <c r="BT59" s="423"/>
      <c r="BU59" s="423"/>
      <c r="BV59" s="423"/>
    </row>
    <row r="60" spans="1:74" s="424" customFormat="1" ht="24.75" customHeight="1">
      <c r="A60" s="419"/>
      <c r="B60" s="757"/>
      <c r="C60" s="757"/>
      <c r="D60" s="757"/>
      <c r="E60" s="757"/>
      <c r="F60" s="757"/>
      <c r="G60" s="757"/>
      <c r="H60" s="757"/>
      <c r="I60" s="757"/>
      <c r="J60" s="757"/>
      <c r="K60" s="757"/>
      <c r="L60" s="757"/>
      <c r="M60" s="757"/>
      <c r="N60" s="757"/>
      <c r="O60" s="427"/>
      <c r="P60" s="427"/>
      <c r="Q60" s="427"/>
      <c r="R60" s="427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3"/>
      <c r="AS60" s="423"/>
      <c r="AT60" s="423"/>
      <c r="AU60" s="423"/>
      <c r="AV60" s="423"/>
      <c r="AW60" s="423"/>
      <c r="AX60" s="423"/>
      <c r="AY60" s="423"/>
      <c r="AZ60" s="423"/>
      <c r="BA60" s="423"/>
      <c r="BB60" s="423"/>
      <c r="BC60" s="423"/>
      <c r="BD60" s="423"/>
      <c r="BE60" s="423"/>
      <c r="BF60" s="423"/>
      <c r="BG60" s="423"/>
      <c r="BH60" s="423"/>
      <c r="BI60" s="423"/>
      <c r="BJ60" s="423"/>
      <c r="BK60" s="423"/>
      <c r="BL60" s="423"/>
      <c r="BM60" s="423"/>
      <c r="BN60" s="423"/>
      <c r="BO60" s="423"/>
      <c r="BP60" s="423"/>
      <c r="BQ60" s="423"/>
      <c r="BR60" s="423"/>
      <c r="BS60" s="423"/>
      <c r="BT60" s="423"/>
      <c r="BU60" s="423"/>
      <c r="BV60" s="423"/>
    </row>
    <row r="61" spans="1:74" s="424" customFormat="1" ht="24.75" customHeight="1">
      <c r="A61" s="419"/>
      <c r="B61" s="420" t="s">
        <v>421</v>
      </c>
      <c r="C61" s="421"/>
      <c r="D61" s="421"/>
      <c r="E61" s="421"/>
      <c r="F61" s="421"/>
      <c r="G61" s="421" t="s">
        <v>422</v>
      </c>
      <c r="H61" s="421"/>
      <c r="I61" s="421"/>
      <c r="J61" s="421"/>
      <c r="K61" s="421"/>
      <c r="L61" s="421"/>
      <c r="M61" s="421"/>
      <c r="N61" s="421"/>
      <c r="O61" s="427"/>
      <c r="P61" s="427"/>
      <c r="Q61" s="427"/>
      <c r="R61" s="427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3"/>
      <c r="AS61" s="423"/>
      <c r="AT61" s="423"/>
      <c r="AU61" s="423"/>
      <c r="AV61" s="423"/>
      <c r="AW61" s="423"/>
      <c r="AX61" s="423"/>
      <c r="AY61" s="423"/>
      <c r="AZ61" s="423"/>
      <c r="BA61" s="423"/>
      <c r="BB61" s="423"/>
      <c r="BC61" s="423"/>
      <c r="BD61" s="423"/>
      <c r="BE61" s="423"/>
      <c r="BF61" s="423"/>
      <c r="BG61" s="423"/>
      <c r="BH61" s="423"/>
      <c r="BI61" s="423"/>
      <c r="BJ61" s="423"/>
      <c r="BK61" s="423"/>
      <c r="BL61" s="423"/>
      <c r="BM61" s="423"/>
      <c r="BN61" s="423"/>
      <c r="BO61" s="423"/>
      <c r="BP61" s="423"/>
      <c r="BQ61" s="423"/>
      <c r="BR61" s="423"/>
      <c r="BS61" s="423"/>
      <c r="BT61" s="423"/>
      <c r="BU61" s="423"/>
      <c r="BV61" s="423"/>
    </row>
    <row r="62" spans="1:74" ht="24.75" customHeight="1">
      <c r="P62" s="502"/>
      <c r="Q62" s="502"/>
      <c r="R62" s="502"/>
      <c r="S62" s="502"/>
    </row>
    <row r="63" spans="1:74" ht="24.75" customHeight="1">
      <c r="P63" s="502"/>
      <c r="Q63" s="502"/>
      <c r="R63" s="502"/>
      <c r="S63" s="502"/>
    </row>
    <row r="64" spans="1:74" ht="24.75" customHeight="1">
      <c r="P64" s="502"/>
      <c r="Q64" s="502"/>
      <c r="R64" s="502"/>
      <c r="S64" s="502"/>
    </row>
    <row r="65" spans="16:19" ht="24.75" customHeight="1">
      <c r="P65" s="502"/>
      <c r="Q65" s="502"/>
      <c r="R65" s="502"/>
      <c r="S65" s="502"/>
    </row>
    <row r="66" spans="16:19" ht="24.75" customHeight="1">
      <c r="P66" s="502"/>
      <c r="Q66" s="502"/>
      <c r="R66" s="502"/>
      <c r="S66" s="502"/>
    </row>
    <row r="67" spans="16:19" ht="24.75" customHeight="1">
      <c r="P67" s="502"/>
      <c r="Q67" s="502"/>
      <c r="R67" s="502"/>
      <c r="S67" s="502"/>
    </row>
    <row r="68" spans="16:19" ht="24.75" customHeight="1">
      <c r="P68" s="502"/>
      <c r="Q68" s="502"/>
      <c r="R68" s="502"/>
      <c r="S68" s="502"/>
    </row>
    <row r="69" spans="16:19" ht="24.75" customHeight="1">
      <c r="P69" s="502"/>
      <c r="Q69" s="502"/>
      <c r="R69" s="502"/>
      <c r="S69" s="502"/>
    </row>
    <row r="70" spans="16:19" ht="24.75" customHeight="1">
      <c r="P70" s="502"/>
      <c r="Q70" s="502"/>
      <c r="R70" s="502"/>
      <c r="S70" s="502"/>
    </row>
    <row r="71" spans="16:19" ht="24.75" customHeight="1">
      <c r="P71" s="502"/>
      <c r="Q71" s="502"/>
      <c r="R71" s="502"/>
      <c r="S71" s="502"/>
    </row>
    <row r="72" spans="16:19" ht="15">
      <c r="P72" s="502"/>
      <c r="Q72" s="502"/>
      <c r="R72" s="502"/>
      <c r="S72" s="502"/>
    </row>
    <row r="73" spans="16:19" ht="15">
      <c r="P73" s="502"/>
      <c r="Q73" s="502"/>
      <c r="R73" s="502"/>
      <c r="S73" s="502"/>
    </row>
    <row r="74" spans="16:19" ht="15">
      <c r="P74" s="502"/>
      <c r="Q74" s="502"/>
      <c r="R74" s="502"/>
      <c r="S74" s="502"/>
    </row>
    <row r="75" spans="16:19" ht="15">
      <c r="P75" s="502"/>
      <c r="Q75" s="502"/>
      <c r="R75" s="502"/>
      <c r="S75" s="502"/>
    </row>
    <row r="76" spans="16:19" ht="15">
      <c r="P76" s="502"/>
      <c r="Q76" s="502"/>
      <c r="R76" s="502"/>
      <c r="S76" s="502"/>
    </row>
    <row r="77" spans="16:19" ht="15">
      <c r="P77" s="502"/>
      <c r="Q77" s="502"/>
      <c r="R77" s="502"/>
      <c r="S77" s="502"/>
    </row>
    <row r="78" spans="16:19" ht="15">
      <c r="P78" s="502"/>
      <c r="Q78" s="502"/>
      <c r="R78" s="502"/>
      <c r="S78" s="502"/>
    </row>
    <row r="79" spans="16:19" ht="15">
      <c r="P79" s="502"/>
      <c r="Q79" s="502"/>
      <c r="R79" s="502"/>
      <c r="S79" s="502"/>
    </row>
    <row r="80" spans="16:19" ht="15">
      <c r="P80" s="502"/>
      <c r="Q80" s="502"/>
      <c r="R80" s="502"/>
      <c r="S80" s="502"/>
    </row>
    <row r="81" spans="16:19" ht="15">
      <c r="P81" s="502"/>
      <c r="Q81" s="502"/>
      <c r="R81" s="502"/>
      <c r="S81" s="502"/>
    </row>
    <row r="82" spans="16:19" ht="15">
      <c r="P82" s="502"/>
      <c r="Q82" s="502"/>
      <c r="R82" s="502"/>
      <c r="S82" s="502"/>
    </row>
    <row r="83" spans="16:19" ht="15">
      <c r="P83" s="502"/>
      <c r="Q83" s="502"/>
      <c r="R83" s="502"/>
      <c r="S83" s="502"/>
    </row>
    <row r="84" spans="16:19" ht="15">
      <c r="P84" s="502"/>
      <c r="Q84" s="502"/>
      <c r="R84" s="502"/>
      <c r="S84" s="502"/>
    </row>
    <row r="85" spans="16:19" ht="15">
      <c r="P85" s="502"/>
      <c r="Q85" s="502"/>
      <c r="R85" s="502"/>
      <c r="S85" s="502"/>
    </row>
    <row r="86" spans="16:19" ht="15">
      <c r="P86" s="502"/>
      <c r="Q86" s="502"/>
      <c r="R86" s="502"/>
      <c r="S86" s="502"/>
    </row>
    <row r="87" spans="16:19" ht="15">
      <c r="P87" s="502"/>
      <c r="Q87" s="502"/>
      <c r="R87" s="502"/>
      <c r="S87" s="502"/>
    </row>
    <row r="88" spans="16:19" ht="15">
      <c r="P88" s="502"/>
      <c r="Q88" s="502"/>
      <c r="R88" s="502"/>
      <c r="S88" s="502"/>
    </row>
    <row r="89" spans="16:19" ht="15">
      <c r="P89" s="502"/>
      <c r="Q89" s="502"/>
      <c r="R89" s="502"/>
      <c r="S89" s="502"/>
    </row>
    <row r="90" spans="16:19" ht="15">
      <c r="P90" s="502"/>
      <c r="Q90" s="502"/>
      <c r="R90" s="502"/>
      <c r="S90" s="502"/>
    </row>
    <row r="91" spans="16:19" ht="15">
      <c r="P91" s="502"/>
      <c r="Q91" s="502"/>
      <c r="R91" s="502"/>
      <c r="S91" s="502"/>
    </row>
    <row r="92" spans="16:19" ht="15">
      <c r="P92" s="502"/>
      <c r="Q92" s="502"/>
      <c r="R92" s="502"/>
      <c r="S92" s="502"/>
    </row>
    <row r="93" spans="16:19" ht="15">
      <c r="P93" s="502"/>
      <c r="Q93" s="502"/>
      <c r="R93" s="502"/>
      <c r="S93" s="502"/>
    </row>
    <row r="94" spans="16:19" ht="15">
      <c r="P94" s="502"/>
      <c r="Q94" s="502"/>
      <c r="R94" s="502"/>
      <c r="S94" s="502"/>
    </row>
    <row r="95" spans="16:19" ht="15">
      <c r="P95" s="502"/>
      <c r="Q95" s="502"/>
      <c r="R95" s="502"/>
      <c r="S95" s="502"/>
    </row>
    <row r="96" spans="16:19" ht="15">
      <c r="P96" s="502"/>
      <c r="Q96" s="502"/>
      <c r="R96" s="502"/>
      <c r="S96" s="502"/>
    </row>
    <row r="97" spans="16:19" ht="15">
      <c r="P97" s="502"/>
      <c r="Q97" s="502"/>
      <c r="R97" s="502"/>
      <c r="S97" s="502"/>
    </row>
    <row r="98" spans="16:19" ht="15">
      <c r="P98" s="502"/>
      <c r="Q98" s="502"/>
      <c r="R98" s="502"/>
      <c r="S98" s="502"/>
    </row>
    <row r="99" spans="16:19" ht="15">
      <c r="P99" s="502"/>
      <c r="Q99" s="502"/>
      <c r="R99" s="502"/>
      <c r="S99" s="502"/>
    </row>
    <row r="100" spans="16:19" ht="15">
      <c r="P100" s="502"/>
      <c r="Q100" s="502"/>
      <c r="R100" s="502"/>
      <c r="S100" s="502"/>
    </row>
    <row r="101" spans="16:19" ht="15">
      <c r="P101" s="502"/>
      <c r="Q101" s="502"/>
      <c r="R101" s="502"/>
      <c r="S101" s="502"/>
    </row>
    <row r="102" spans="16:19" ht="15">
      <c r="P102" s="502"/>
      <c r="Q102" s="502"/>
      <c r="R102" s="502"/>
      <c r="S102" s="502"/>
    </row>
    <row r="103" spans="16:19" ht="15">
      <c r="P103" s="502"/>
      <c r="Q103" s="502"/>
      <c r="R103" s="502"/>
      <c r="S103" s="502"/>
    </row>
    <row r="104" spans="16:19" ht="15">
      <c r="P104" s="502"/>
      <c r="Q104" s="502"/>
      <c r="R104" s="502"/>
      <c r="S104" s="502"/>
    </row>
    <row r="105" spans="16:19" ht="15">
      <c r="P105" s="502"/>
      <c r="Q105" s="502"/>
      <c r="R105" s="502"/>
      <c r="S105" s="502"/>
    </row>
    <row r="106" spans="16:19" ht="15">
      <c r="P106" s="502"/>
      <c r="Q106" s="502"/>
      <c r="R106" s="502"/>
      <c r="S106" s="502"/>
    </row>
    <row r="107" spans="16:19" ht="15">
      <c r="P107" s="502"/>
      <c r="Q107" s="502"/>
      <c r="R107" s="502"/>
      <c r="S107" s="502"/>
    </row>
    <row r="108" spans="16:19" ht="15">
      <c r="P108" s="502"/>
      <c r="Q108" s="502"/>
      <c r="R108" s="502"/>
      <c r="S108" s="502"/>
    </row>
    <row r="109" spans="16:19" ht="15">
      <c r="P109" s="502"/>
      <c r="Q109" s="502"/>
      <c r="R109" s="502"/>
      <c r="S109" s="502"/>
    </row>
    <row r="110" spans="16:19" ht="15">
      <c r="P110" s="502"/>
      <c r="Q110" s="502"/>
      <c r="R110" s="502"/>
      <c r="S110" s="502"/>
    </row>
    <row r="111" spans="16:19" ht="15">
      <c r="P111" s="502"/>
      <c r="Q111" s="502"/>
      <c r="R111" s="502"/>
      <c r="S111" s="502"/>
    </row>
    <row r="112" spans="16:19" ht="15">
      <c r="P112" s="502"/>
      <c r="Q112" s="502"/>
      <c r="R112" s="502"/>
      <c r="S112" s="502"/>
    </row>
    <row r="113" spans="16:19" ht="15">
      <c r="P113" s="502"/>
      <c r="Q113" s="502"/>
      <c r="R113" s="502"/>
      <c r="S113" s="502"/>
    </row>
    <row r="114" spans="16:19" ht="15">
      <c r="P114" s="502"/>
      <c r="Q114" s="502"/>
      <c r="R114" s="502"/>
      <c r="S114" s="502"/>
    </row>
    <row r="115" spans="16:19" ht="15">
      <c r="P115" s="502"/>
      <c r="Q115" s="502"/>
      <c r="R115" s="502"/>
      <c r="S115" s="502"/>
    </row>
    <row r="116" spans="16:19" ht="15">
      <c r="P116" s="502"/>
      <c r="Q116" s="502"/>
      <c r="R116" s="502"/>
      <c r="S116" s="502"/>
    </row>
    <row r="117" spans="16:19" ht="15">
      <c r="P117" s="502"/>
      <c r="Q117" s="502"/>
      <c r="R117" s="502"/>
      <c r="S117" s="502"/>
    </row>
    <row r="118" spans="16:19" ht="15">
      <c r="P118" s="502"/>
      <c r="Q118" s="502"/>
      <c r="R118" s="502"/>
      <c r="S118" s="502"/>
    </row>
    <row r="119" spans="16:19" ht="15">
      <c r="P119" s="502"/>
      <c r="Q119" s="502"/>
      <c r="R119" s="502"/>
      <c r="S119" s="502"/>
    </row>
    <row r="120" spans="16:19" ht="15">
      <c r="P120" s="502"/>
      <c r="Q120" s="502"/>
      <c r="R120" s="502"/>
      <c r="S120" s="502"/>
    </row>
    <row r="121" spans="16:19" ht="15">
      <c r="P121" s="502"/>
      <c r="Q121" s="502"/>
      <c r="R121" s="502"/>
      <c r="S121" s="502"/>
    </row>
    <row r="122" spans="16:19" ht="15">
      <c r="P122" s="502"/>
      <c r="Q122" s="502"/>
      <c r="R122" s="502"/>
      <c r="S122" s="502"/>
    </row>
    <row r="123" spans="16:19" ht="15">
      <c r="P123" s="502"/>
      <c r="Q123" s="502"/>
      <c r="R123" s="502"/>
      <c r="S123" s="502"/>
    </row>
    <row r="124" spans="16:19" ht="15">
      <c r="P124" s="502"/>
      <c r="Q124" s="502"/>
      <c r="R124" s="502"/>
      <c r="S124" s="502"/>
    </row>
    <row r="125" spans="16:19" ht="15">
      <c r="P125" s="502"/>
      <c r="Q125" s="502"/>
      <c r="R125" s="502"/>
      <c r="S125" s="502"/>
    </row>
    <row r="126" spans="16:19" ht="15">
      <c r="P126" s="502"/>
      <c r="Q126" s="502"/>
      <c r="R126" s="502"/>
      <c r="S126" s="502"/>
    </row>
    <row r="127" spans="16:19" ht="15">
      <c r="P127" s="502"/>
      <c r="Q127" s="502"/>
      <c r="R127" s="502"/>
      <c r="S127" s="502"/>
    </row>
    <row r="128" spans="16:19" ht="15">
      <c r="P128" s="502"/>
      <c r="Q128" s="502"/>
      <c r="R128" s="502"/>
      <c r="S128" s="502"/>
    </row>
    <row r="129" spans="16:19" ht="15">
      <c r="P129" s="502"/>
      <c r="Q129" s="502"/>
      <c r="R129" s="502"/>
      <c r="S129" s="502"/>
    </row>
    <row r="130" spans="16:19" ht="15">
      <c r="P130" s="502"/>
      <c r="Q130" s="502"/>
      <c r="R130" s="502"/>
      <c r="S130" s="502"/>
    </row>
    <row r="131" spans="16:19" ht="15">
      <c r="P131" s="502"/>
      <c r="Q131" s="502"/>
      <c r="R131" s="502"/>
      <c r="S131" s="502"/>
    </row>
    <row r="132" spans="16:19" ht="15">
      <c r="P132" s="502"/>
      <c r="Q132" s="502"/>
      <c r="R132" s="502"/>
      <c r="S132" s="502"/>
    </row>
    <row r="133" spans="16:19" ht="15">
      <c r="P133" s="502"/>
      <c r="Q133" s="502"/>
      <c r="R133" s="502"/>
      <c r="S133" s="502"/>
    </row>
    <row r="134" spans="16:19" ht="15">
      <c r="P134" s="502"/>
      <c r="Q134" s="502"/>
      <c r="R134" s="502"/>
      <c r="S134" s="502"/>
    </row>
    <row r="135" spans="16:19" ht="15">
      <c r="P135" s="502"/>
      <c r="Q135" s="502"/>
      <c r="R135" s="502"/>
      <c r="S135" s="502"/>
    </row>
    <row r="136" spans="16:19" ht="15">
      <c r="P136" s="502"/>
      <c r="Q136" s="502"/>
      <c r="R136" s="502"/>
      <c r="S136" s="502"/>
    </row>
    <row r="137" spans="16:19" ht="15">
      <c r="P137" s="502"/>
      <c r="Q137" s="502"/>
      <c r="R137" s="502"/>
      <c r="S137" s="502"/>
    </row>
    <row r="138" spans="16:19" ht="15">
      <c r="P138" s="502"/>
      <c r="Q138" s="502"/>
      <c r="R138" s="502"/>
      <c r="S138" s="502"/>
    </row>
    <row r="139" spans="16:19" ht="15">
      <c r="P139" s="502"/>
      <c r="Q139" s="502"/>
      <c r="R139" s="502"/>
      <c r="S139" s="502"/>
    </row>
    <row r="140" spans="16:19" ht="15">
      <c r="P140" s="502"/>
      <c r="Q140" s="502"/>
      <c r="R140" s="502"/>
      <c r="S140" s="502"/>
    </row>
    <row r="141" spans="16:19" ht="15">
      <c r="P141" s="502"/>
      <c r="Q141" s="502"/>
      <c r="R141" s="502"/>
      <c r="S141" s="502"/>
    </row>
    <row r="142" spans="16:19" ht="15">
      <c r="P142" s="502"/>
      <c r="Q142" s="502"/>
      <c r="R142" s="502"/>
      <c r="S142" s="502"/>
    </row>
    <row r="143" spans="16:19" ht="15">
      <c r="P143" s="502"/>
      <c r="Q143" s="502"/>
      <c r="R143" s="502"/>
      <c r="S143" s="502"/>
    </row>
    <row r="144" spans="16:19" ht="15">
      <c r="P144" s="502"/>
      <c r="Q144" s="502"/>
      <c r="R144" s="502"/>
      <c r="S144" s="502"/>
    </row>
    <row r="145" spans="16:19" ht="15">
      <c r="P145" s="502"/>
      <c r="Q145" s="502"/>
      <c r="R145" s="502"/>
      <c r="S145" s="502"/>
    </row>
    <row r="146" spans="16:19" ht="15">
      <c r="P146" s="502"/>
      <c r="Q146" s="502"/>
      <c r="R146" s="502"/>
      <c r="S146" s="502"/>
    </row>
    <row r="147" spans="16:19" ht="15">
      <c r="P147" s="502"/>
      <c r="Q147" s="502"/>
      <c r="R147" s="502"/>
      <c r="S147" s="502"/>
    </row>
    <row r="148" spans="16:19" ht="15">
      <c r="P148" s="502"/>
      <c r="Q148" s="502"/>
      <c r="R148" s="502"/>
      <c r="S148" s="502"/>
    </row>
    <row r="149" spans="16:19" ht="15">
      <c r="P149" s="502"/>
      <c r="Q149" s="502"/>
      <c r="R149" s="502"/>
      <c r="S149" s="502"/>
    </row>
    <row r="150" spans="16:19" ht="15">
      <c r="P150" s="502"/>
      <c r="Q150" s="502"/>
      <c r="R150" s="502"/>
      <c r="S150" s="502"/>
    </row>
    <row r="151" spans="16:19" ht="15">
      <c r="P151" s="502"/>
      <c r="Q151" s="502"/>
      <c r="R151" s="502"/>
      <c r="S151" s="502"/>
    </row>
    <row r="152" spans="16:19" ht="15">
      <c r="P152" s="502"/>
      <c r="Q152" s="502"/>
      <c r="R152" s="502"/>
      <c r="S152" s="502"/>
    </row>
    <row r="153" spans="16:19" ht="15">
      <c r="P153" s="502"/>
      <c r="Q153" s="502"/>
      <c r="R153" s="502"/>
      <c r="S153" s="502"/>
    </row>
    <row r="154" spans="16:19" ht="15">
      <c r="P154" s="502"/>
      <c r="Q154" s="502"/>
      <c r="R154" s="502"/>
      <c r="S154" s="502"/>
    </row>
    <row r="155" spans="16:19" ht="15">
      <c r="P155" s="502"/>
      <c r="Q155" s="502"/>
      <c r="R155" s="502"/>
      <c r="S155" s="502"/>
    </row>
    <row r="156" spans="16:19" ht="15">
      <c r="P156" s="502"/>
      <c r="Q156" s="502"/>
      <c r="R156" s="502"/>
      <c r="S156" s="502"/>
    </row>
    <row r="157" spans="16:19" ht="15">
      <c r="P157" s="502"/>
      <c r="Q157" s="502"/>
      <c r="R157" s="502"/>
      <c r="S157" s="502"/>
    </row>
    <row r="158" spans="16:19" ht="15">
      <c r="P158" s="502"/>
      <c r="Q158" s="502"/>
      <c r="R158" s="502"/>
      <c r="S158" s="502"/>
    </row>
    <row r="159" spans="16:19" ht="15">
      <c r="P159" s="502"/>
      <c r="Q159" s="502"/>
      <c r="R159" s="502"/>
      <c r="S159" s="502"/>
    </row>
    <row r="160" spans="16:19" ht="15">
      <c r="P160" s="502"/>
      <c r="Q160" s="502"/>
      <c r="R160" s="502"/>
      <c r="S160" s="502"/>
    </row>
    <row r="161" spans="16:19" ht="15">
      <c r="P161" s="502"/>
      <c r="Q161" s="502"/>
      <c r="R161" s="502"/>
      <c r="S161" s="502"/>
    </row>
    <row r="162" spans="16:19" ht="15">
      <c r="P162" s="502"/>
      <c r="Q162" s="502"/>
      <c r="R162" s="502"/>
      <c r="S162" s="502"/>
    </row>
    <row r="163" spans="16:19" ht="15">
      <c r="P163" s="502"/>
      <c r="Q163" s="502"/>
      <c r="R163" s="502"/>
      <c r="S163" s="502"/>
    </row>
    <row r="164" spans="16:19" ht="15">
      <c r="P164" s="502"/>
      <c r="Q164" s="502"/>
      <c r="R164" s="502"/>
      <c r="S164" s="502"/>
    </row>
    <row r="165" spans="16:19" ht="15">
      <c r="P165" s="502"/>
      <c r="Q165" s="502"/>
      <c r="R165" s="502"/>
      <c r="S165" s="502"/>
    </row>
    <row r="166" spans="16:19" ht="15">
      <c r="P166" s="502"/>
      <c r="Q166" s="502"/>
      <c r="R166" s="502"/>
      <c r="S166" s="502"/>
    </row>
    <row r="167" spans="16:19" ht="15">
      <c r="P167" s="502"/>
      <c r="Q167" s="502"/>
      <c r="R167" s="502"/>
      <c r="S167" s="502"/>
    </row>
    <row r="168" spans="16:19" ht="15">
      <c r="P168" s="502"/>
      <c r="Q168" s="502"/>
      <c r="R168" s="502"/>
      <c r="S168" s="502"/>
    </row>
    <row r="169" spans="16:19" ht="15">
      <c r="P169" s="502"/>
      <c r="Q169" s="502"/>
      <c r="R169" s="502"/>
      <c r="S169" s="502"/>
    </row>
    <row r="170" spans="16:19" ht="15">
      <c r="P170" s="502"/>
      <c r="Q170" s="502"/>
      <c r="R170" s="502"/>
      <c r="S170" s="502"/>
    </row>
    <row r="171" spans="16:19" ht="15">
      <c r="P171" s="502"/>
      <c r="Q171" s="502"/>
      <c r="R171" s="502"/>
      <c r="S171" s="502"/>
    </row>
    <row r="172" spans="16:19" ht="15">
      <c r="P172" s="502"/>
      <c r="Q172" s="502"/>
      <c r="R172" s="502"/>
      <c r="S172" s="502"/>
    </row>
    <row r="173" spans="16:19" ht="15">
      <c r="P173" s="502"/>
      <c r="Q173" s="502"/>
      <c r="R173" s="502"/>
      <c r="S173" s="502"/>
    </row>
    <row r="174" spans="16:19" ht="15">
      <c r="P174" s="502"/>
      <c r="Q174" s="502"/>
      <c r="R174" s="502"/>
      <c r="S174" s="502"/>
    </row>
    <row r="175" spans="16:19" ht="15">
      <c r="P175" s="502"/>
      <c r="Q175" s="502"/>
      <c r="R175" s="502"/>
      <c r="S175" s="502"/>
    </row>
    <row r="176" spans="16:19" ht="15">
      <c r="P176" s="502"/>
      <c r="Q176" s="502"/>
      <c r="R176" s="502"/>
      <c r="S176" s="502"/>
    </row>
    <row r="177" spans="16:19" ht="15">
      <c r="P177" s="502"/>
      <c r="Q177" s="502"/>
      <c r="R177" s="502"/>
      <c r="S177" s="502"/>
    </row>
    <row r="178" spans="16:19" ht="15">
      <c r="P178" s="502"/>
      <c r="Q178" s="502"/>
      <c r="R178" s="502"/>
      <c r="S178" s="502"/>
    </row>
    <row r="179" spans="16:19" ht="15">
      <c r="P179" s="502"/>
      <c r="Q179" s="502"/>
      <c r="R179" s="502"/>
      <c r="S179" s="502"/>
    </row>
    <row r="180" spans="16:19" ht="15">
      <c r="P180" s="502"/>
      <c r="Q180" s="502"/>
      <c r="R180" s="502"/>
      <c r="S180" s="502"/>
    </row>
    <row r="181" spans="16:19" ht="15">
      <c r="P181" s="502"/>
      <c r="Q181" s="502"/>
      <c r="R181" s="502"/>
      <c r="S181" s="502"/>
    </row>
    <row r="182" spans="16:19" ht="15">
      <c r="P182" s="502"/>
      <c r="Q182" s="502"/>
      <c r="R182" s="502"/>
      <c r="S182" s="502"/>
    </row>
    <row r="183" spans="16:19" ht="15">
      <c r="P183" s="502"/>
      <c r="Q183" s="502"/>
      <c r="R183" s="502"/>
      <c r="S183" s="502"/>
    </row>
    <row r="184" spans="16:19" ht="15">
      <c r="P184" s="502"/>
      <c r="Q184" s="502"/>
      <c r="R184" s="502"/>
      <c r="S184" s="502"/>
    </row>
    <row r="185" spans="16:19" ht="15">
      <c r="P185" s="502"/>
      <c r="Q185" s="502"/>
      <c r="R185" s="502"/>
      <c r="S185" s="502"/>
    </row>
    <row r="186" spans="16:19" ht="15">
      <c r="P186" s="502"/>
      <c r="Q186" s="502"/>
      <c r="R186" s="502"/>
      <c r="S186" s="502"/>
    </row>
    <row r="187" spans="16:19" ht="15">
      <c r="P187" s="502"/>
      <c r="Q187" s="502"/>
      <c r="R187" s="502"/>
      <c r="S187" s="502"/>
    </row>
    <row r="188" spans="16:19" ht="15">
      <c r="P188" s="502"/>
      <c r="Q188" s="502"/>
      <c r="R188" s="502"/>
      <c r="S188" s="502"/>
    </row>
    <row r="189" spans="16:19" ht="15">
      <c r="P189" s="502"/>
      <c r="Q189" s="502"/>
      <c r="R189" s="502"/>
      <c r="S189" s="502"/>
    </row>
    <row r="190" spans="16:19" ht="15">
      <c r="P190" s="502"/>
      <c r="Q190" s="502"/>
      <c r="R190" s="502"/>
      <c r="S190" s="502"/>
    </row>
    <row r="191" spans="16:19" ht="15">
      <c r="P191" s="502"/>
      <c r="Q191" s="502"/>
      <c r="R191" s="502"/>
      <c r="S191" s="502"/>
    </row>
    <row r="192" spans="16:19" ht="15">
      <c r="P192" s="502"/>
      <c r="Q192" s="502"/>
      <c r="R192" s="502"/>
      <c r="S192" s="502"/>
    </row>
    <row r="193" spans="16:19" ht="15">
      <c r="P193" s="502"/>
      <c r="Q193" s="502"/>
      <c r="R193" s="502"/>
      <c r="S193" s="502"/>
    </row>
    <row r="194" spans="16:19" ht="15">
      <c r="P194" s="502"/>
      <c r="Q194" s="502"/>
      <c r="R194" s="502"/>
      <c r="S194" s="502"/>
    </row>
    <row r="195" spans="16:19" ht="15">
      <c r="P195" s="502"/>
      <c r="Q195" s="502"/>
      <c r="R195" s="502"/>
      <c r="S195" s="502"/>
    </row>
    <row r="196" spans="16:19" ht="15">
      <c r="P196" s="502"/>
      <c r="Q196" s="502"/>
      <c r="R196" s="502"/>
      <c r="S196" s="502"/>
    </row>
    <row r="197" spans="16:19" ht="15">
      <c r="P197" s="502"/>
      <c r="Q197" s="502"/>
      <c r="R197" s="502"/>
      <c r="S197" s="502"/>
    </row>
    <row r="198" spans="16:19" ht="15">
      <c r="P198" s="502"/>
      <c r="Q198" s="502"/>
      <c r="R198" s="502"/>
      <c r="S198" s="502"/>
    </row>
    <row r="199" spans="16:19" ht="15">
      <c r="P199" s="502"/>
      <c r="Q199" s="502"/>
      <c r="R199" s="502"/>
      <c r="S199" s="502"/>
    </row>
    <row r="200" spans="16:19" ht="15">
      <c r="P200" s="502"/>
      <c r="Q200" s="502"/>
      <c r="R200" s="502"/>
      <c r="S200" s="502"/>
    </row>
    <row r="201" spans="16:19" ht="15">
      <c r="P201" s="502"/>
      <c r="Q201" s="502"/>
      <c r="R201" s="502"/>
      <c r="S201" s="502"/>
    </row>
    <row r="202" spans="16:19" ht="15">
      <c r="P202" s="502"/>
      <c r="Q202" s="502"/>
      <c r="R202" s="502"/>
      <c r="S202" s="502"/>
    </row>
    <row r="203" spans="16:19" ht="15">
      <c r="P203" s="502"/>
      <c r="Q203" s="502"/>
      <c r="R203" s="502"/>
      <c r="S203" s="502"/>
    </row>
    <row r="204" spans="16:19" ht="15">
      <c r="P204" s="502"/>
      <c r="Q204" s="502"/>
      <c r="R204" s="502"/>
      <c r="S204" s="502"/>
    </row>
    <row r="205" spans="16:19" ht="15">
      <c r="P205" s="502"/>
      <c r="Q205" s="502"/>
      <c r="R205" s="502"/>
      <c r="S205" s="502"/>
    </row>
    <row r="206" spans="16:19" ht="15">
      <c r="P206" s="502"/>
      <c r="Q206" s="502"/>
      <c r="R206" s="502"/>
      <c r="S206" s="502"/>
    </row>
    <row r="207" spans="16:19" ht="15">
      <c r="P207" s="502"/>
      <c r="Q207" s="502"/>
      <c r="R207" s="502"/>
      <c r="S207" s="502"/>
    </row>
    <row r="208" spans="16:19" ht="15">
      <c r="P208" s="502"/>
      <c r="Q208" s="502"/>
      <c r="R208" s="502"/>
      <c r="S208" s="502"/>
    </row>
    <row r="209" spans="16:19" ht="15">
      <c r="P209" s="502"/>
      <c r="Q209" s="502"/>
      <c r="R209" s="502"/>
      <c r="S209" s="502"/>
    </row>
    <row r="210" spans="16:19" ht="15">
      <c r="P210" s="502"/>
      <c r="Q210" s="502"/>
      <c r="R210" s="502"/>
      <c r="S210" s="502"/>
    </row>
    <row r="211" spans="16:19" ht="15">
      <c r="P211" s="502"/>
      <c r="Q211" s="502"/>
      <c r="R211" s="502"/>
      <c r="S211" s="502"/>
    </row>
    <row r="212" spans="16:19" ht="15">
      <c r="P212" s="502"/>
      <c r="Q212" s="502"/>
      <c r="R212" s="502"/>
      <c r="S212" s="502"/>
    </row>
    <row r="213" spans="16:19" ht="15">
      <c r="P213" s="502"/>
      <c r="Q213" s="502"/>
      <c r="R213" s="502"/>
      <c r="S213" s="502"/>
    </row>
    <row r="214" spans="16:19" ht="15">
      <c r="P214" s="502"/>
      <c r="Q214" s="502"/>
      <c r="R214" s="502"/>
      <c r="S214" s="502"/>
    </row>
    <row r="215" spans="16:19" ht="15">
      <c r="P215" s="502"/>
      <c r="Q215" s="502"/>
      <c r="R215" s="502"/>
      <c r="S215" s="502"/>
    </row>
    <row r="216" spans="16:19" ht="15">
      <c r="P216" s="502"/>
      <c r="Q216" s="502"/>
      <c r="R216" s="502"/>
      <c r="S216" s="502"/>
    </row>
    <row r="217" spans="16:19" ht="15">
      <c r="P217" s="502"/>
      <c r="Q217" s="502"/>
      <c r="R217" s="502"/>
      <c r="S217" s="502"/>
    </row>
    <row r="218" spans="16:19" ht="15">
      <c r="P218" s="502"/>
      <c r="Q218" s="502"/>
      <c r="R218" s="502"/>
      <c r="S218" s="502"/>
    </row>
    <row r="219" spans="16:19" ht="15">
      <c r="P219" s="502"/>
      <c r="Q219" s="502"/>
      <c r="R219" s="502"/>
      <c r="S219" s="502"/>
    </row>
    <row r="220" spans="16:19" ht="15">
      <c r="P220" s="502"/>
      <c r="Q220" s="502"/>
      <c r="R220" s="502"/>
      <c r="S220" s="502"/>
    </row>
    <row r="221" spans="16:19" ht="15">
      <c r="P221" s="502"/>
      <c r="Q221" s="502"/>
      <c r="R221" s="502"/>
      <c r="S221" s="502"/>
    </row>
    <row r="222" spans="16:19" ht="15">
      <c r="P222" s="502"/>
      <c r="Q222" s="502"/>
      <c r="R222" s="502"/>
      <c r="S222" s="502"/>
    </row>
    <row r="223" spans="16:19" ht="15">
      <c r="P223" s="502"/>
      <c r="Q223" s="502"/>
      <c r="R223" s="502"/>
      <c r="S223" s="502"/>
    </row>
    <row r="224" spans="16:19" ht="15">
      <c r="P224" s="502"/>
      <c r="Q224" s="502"/>
      <c r="R224" s="502"/>
      <c r="S224" s="502"/>
    </row>
    <row r="225" spans="16:19" ht="15">
      <c r="P225" s="502"/>
      <c r="Q225" s="502"/>
      <c r="R225" s="502"/>
      <c r="S225" s="502"/>
    </row>
    <row r="226" spans="16:19" ht="15">
      <c r="P226" s="502"/>
      <c r="Q226" s="502"/>
      <c r="R226" s="502"/>
      <c r="S226" s="502"/>
    </row>
    <row r="227" spans="16:19" ht="15">
      <c r="P227" s="502"/>
      <c r="Q227" s="502"/>
      <c r="R227" s="502"/>
      <c r="S227" s="502"/>
    </row>
    <row r="228" spans="16:19" ht="15">
      <c r="P228" s="502"/>
      <c r="Q228" s="502"/>
      <c r="R228" s="502"/>
      <c r="S228" s="502"/>
    </row>
    <row r="229" spans="16:19" ht="15">
      <c r="P229" s="502"/>
      <c r="Q229" s="502"/>
      <c r="R229" s="502"/>
      <c r="S229" s="502"/>
    </row>
    <row r="230" spans="16:19" ht="15">
      <c r="P230" s="502"/>
      <c r="Q230" s="502"/>
      <c r="R230" s="502"/>
      <c r="S230" s="502"/>
    </row>
    <row r="231" spans="16:19" ht="15">
      <c r="P231" s="502"/>
      <c r="Q231" s="502"/>
      <c r="R231" s="502"/>
      <c r="S231" s="502"/>
    </row>
    <row r="232" spans="16:19" ht="15">
      <c r="P232" s="502"/>
      <c r="Q232" s="502"/>
      <c r="R232" s="502"/>
      <c r="S232" s="502"/>
    </row>
    <row r="233" spans="16:19" ht="15">
      <c r="P233" s="502"/>
      <c r="Q233" s="502"/>
      <c r="R233" s="502"/>
      <c r="S233" s="502"/>
    </row>
    <row r="234" spans="16:19" ht="15">
      <c r="P234" s="502"/>
      <c r="Q234" s="502"/>
      <c r="R234" s="502"/>
      <c r="S234" s="502"/>
    </row>
    <row r="235" spans="16:19" ht="15">
      <c r="P235" s="502"/>
      <c r="Q235" s="502"/>
      <c r="R235" s="502"/>
      <c r="S235" s="502"/>
    </row>
    <row r="236" spans="16:19" ht="15">
      <c r="P236" s="502"/>
      <c r="Q236" s="502"/>
      <c r="R236" s="502"/>
      <c r="S236" s="502"/>
    </row>
    <row r="237" spans="16:19" ht="15">
      <c r="P237" s="502"/>
      <c r="Q237" s="502"/>
      <c r="R237" s="502"/>
      <c r="S237" s="502"/>
    </row>
    <row r="238" spans="16:19" ht="15">
      <c r="P238" s="502"/>
      <c r="Q238" s="502"/>
      <c r="R238" s="502"/>
      <c r="S238" s="502"/>
    </row>
    <row r="239" spans="16:19" ht="15">
      <c r="P239" s="502"/>
      <c r="Q239" s="502"/>
      <c r="R239" s="502"/>
      <c r="S239" s="502"/>
    </row>
    <row r="240" spans="16:19" ht="15">
      <c r="P240" s="502"/>
      <c r="Q240" s="502"/>
      <c r="R240" s="502"/>
      <c r="S240" s="502"/>
    </row>
    <row r="241" spans="16:19" ht="15">
      <c r="P241" s="502"/>
      <c r="Q241" s="502"/>
      <c r="R241" s="502"/>
      <c r="S241" s="502"/>
    </row>
    <row r="242" spans="16:19" ht="15">
      <c r="P242" s="502"/>
      <c r="Q242" s="502"/>
      <c r="R242" s="502"/>
      <c r="S242" s="502"/>
    </row>
    <row r="243" spans="16:19" ht="15">
      <c r="P243" s="502"/>
      <c r="Q243" s="502"/>
      <c r="R243" s="502"/>
      <c r="S243" s="502"/>
    </row>
    <row r="244" spans="16:19" ht="15">
      <c r="P244" s="502"/>
      <c r="Q244" s="502"/>
      <c r="R244" s="502"/>
      <c r="S244" s="502"/>
    </row>
    <row r="245" spans="16:19" ht="15">
      <c r="P245" s="502"/>
      <c r="Q245" s="502"/>
      <c r="R245" s="502"/>
      <c r="S245" s="502"/>
    </row>
    <row r="246" spans="16:19" ht="15">
      <c r="P246" s="502"/>
      <c r="Q246" s="502"/>
      <c r="R246" s="502"/>
      <c r="S246" s="502"/>
    </row>
    <row r="247" spans="16:19" ht="15">
      <c r="P247" s="502"/>
      <c r="Q247" s="502"/>
      <c r="R247" s="502"/>
      <c r="S247" s="502"/>
    </row>
    <row r="248" spans="16:19" ht="15">
      <c r="P248" s="502"/>
      <c r="Q248" s="502"/>
      <c r="R248" s="502"/>
      <c r="S248" s="502"/>
    </row>
    <row r="249" spans="16:19" ht="15">
      <c r="P249" s="502"/>
      <c r="Q249" s="502"/>
      <c r="R249" s="502"/>
      <c r="S249" s="502"/>
    </row>
    <row r="250" spans="16:19" ht="15">
      <c r="P250" s="502"/>
      <c r="Q250" s="502"/>
      <c r="R250" s="502"/>
      <c r="S250" s="502"/>
    </row>
    <row r="251" spans="16:19" ht="15">
      <c r="P251" s="502"/>
      <c r="Q251" s="502"/>
      <c r="R251" s="502"/>
      <c r="S251" s="502"/>
    </row>
    <row r="252" spans="16:19" ht="15">
      <c r="P252" s="502"/>
      <c r="Q252" s="502"/>
      <c r="R252" s="502"/>
      <c r="S252" s="502"/>
    </row>
    <row r="253" spans="16:19" ht="15">
      <c r="P253" s="502"/>
      <c r="Q253" s="502"/>
      <c r="R253" s="502"/>
      <c r="S253" s="502"/>
    </row>
    <row r="254" spans="16:19" ht="15">
      <c r="P254" s="502"/>
      <c r="Q254" s="502"/>
      <c r="R254" s="502"/>
      <c r="S254" s="502"/>
    </row>
    <row r="255" spans="16:19" ht="15">
      <c r="P255" s="502"/>
      <c r="Q255" s="502"/>
      <c r="R255" s="502"/>
      <c r="S255" s="502"/>
    </row>
    <row r="256" spans="16:19" ht="15">
      <c r="P256" s="502"/>
      <c r="Q256" s="502"/>
      <c r="R256" s="502"/>
      <c r="S256" s="502"/>
    </row>
    <row r="257" spans="16:19" ht="15">
      <c r="P257" s="502"/>
      <c r="Q257" s="502"/>
      <c r="R257" s="502"/>
      <c r="S257" s="502"/>
    </row>
    <row r="258" spans="16:19" ht="15">
      <c r="P258" s="502"/>
      <c r="Q258" s="502"/>
      <c r="R258" s="502"/>
      <c r="S258" s="502"/>
    </row>
    <row r="259" spans="16:19" ht="15">
      <c r="P259" s="502"/>
      <c r="Q259" s="502"/>
      <c r="R259" s="502"/>
      <c r="S259" s="502"/>
    </row>
    <row r="260" spans="16:19" ht="15">
      <c r="P260" s="502"/>
      <c r="Q260" s="502"/>
      <c r="R260" s="502"/>
      <c r="S260" s="502"/>
    </row>
    <row r="261" spans="16:19" ht="15">
      <c r="P261" s="502"/>
      <c r="Q261" s="502"/>
      <c r="R261" s="502"/>
      <c r="S261" s="502"/>
    </row>
    <row r="262" spans="16:19" ht="15">
      <c r="P262" s="502"/>
      <c r="Q262" s="502"/>
      <c r="R262" s="502"/>
      <c r="S262" s="502"/>
    </row>
    <row r="263" spans="16:19" ht="15">
      <c r="P263" s="502"/>
      <c r="Q263" s="502"/>
      <c r="R263" s="502"/>
      <c r="S263" s="502"/>
    </row>
    <row r="264" spans="16:19" ht="15">
      <c r="P264" s="502"/>
      <c r="Q264" s="502"/>
      <c r="R264" s="502"/>
      <c r="S264" s="502"/>
    </row>
    <row r="265" spans="16:19" ht="15">
      <c r="P265" s="502"/>
      <c r="Q265" s="502"/>
      <c r="R265" s="502"/>
      <c r="S265" s="502"/>
    </row>
    <row r="266" spans="16:19" ht="15">
      <c r="P266" s="502"/>
      <c r="Q266" s="502"/>
      <c r="R266" s="502"/>
      <c r="S266" s="502"/>
    </row>
    <row r="267" spans="16:19" ht="15">
      <c r="P267" s="502"/>
      <c r="Q267" s="502"/>
      <c r="R267" s="502"/>
      <c r="S267" s="502"/>
    </row>
    <row r="268" spans="16:19" ht="15">
      <c r="P268" s="502"/>
      <c r="Q268" s="502"/>
      <c r="R268" s="502"/>
      <c r="S268" s="502"/>
    </row>
    <row r="269" spans="16:19" ht="15">
      <c r="P269" s="502"/>
      <c r="Q269" s="502"/>
      <c r="R269" s="502"/>
      <c r="S269" s="502"/>
    </row>
    <row r="270" spans="16:19" ht="15">
      <c r="P270" s="502"/>
      <c r="Q270" s="502"/>
      <c r="R270" s="502"/>
      <c r="S270" s="502"/>
    </row>
    <row r="271" spans="16:19" ht="15">
      <c r="P271" s="502"/>
      <c r="Q271" s="502"/>
      <c r="R271" s="502"/>
      <c r="S271" s="502"/>
    </row>
    <row r="272" spans="16:19" ht="15">
      <c r="P272" s="502"/>
      <c r="Q272" s="502"/>
      <c r="R272" s="502"/>
      <c r="S272" s="502"/>
    </row>
    <row r="273" spans="16:19" ht="15">
      <c r="P273" s="502"/>
      <c r="Q273" s="502"/>
      <c r="R273" s="502"/>
      <c r="S273" s="502"/>
    </row>
    <row r="274" spans="16:19" ht="15">
      <c r="P274" s="502"/>
      <c r="Q274" s="502"/>
      <c r="R274" s="502"/>
      <c r="S274" s="502"/>
    </row>
    <row r="275" spans="16:19" ht="15">
      <c r="P275" s="502"/>
      <c r="Q275" s="502"/>
      <c r="R275" s="502"/>
      <c r="S275" s="502"/>
    </row>
    <row r="276" spans="16:19" ht="15">
      <c r="P276" s="502"/>
      <c r="Q276" s="502"/>
      <c r="R276" s="502"/>
      <c r="S276" s="502"/>
    </row>
    <row r="277" spans="16:19" ht="15">
      <c r="P277" s="502"/>
      <c r="Q277" s="502"/>
      <c r="R277" s="502"/>
      <c r="S277" s="502"/>
    </row>
    <row r="278" spans="16:19" ht="15">
      <c r="P278" s="502"/>
      <c r="Q278" s="502"/>
      <c r="R278" s="502"/>
      <c r="S278" s="502"/>
    </row>
    <row r="279" spans="16:19" ht="15">
      <c r="P279" s="502"/>
      <c r="Q279" s="502"/>
      <c r="R279" s="502"/>
      <c r="S279" s="502"/>
    </row>
    <row r="280" spans="16:19" ht="15">
      <c r="P280" s="502"/>
      <c r="Q280" s="502"/>
      <c r="R280" s="502"/>
      <c r="S280" s="502"/>
    </row>
    <row r="281" spans="16:19" ht="15">
      <c r="P281" s="502"/>
      <c r="Q281" s="502"/>
      <c r="R281" s="502"/>
      <c r="S281" s="502"/>
    </row>
    <row r="282" spans="16:19" ht="15">
      <c r="P282" s="502"/>
      <c r="Q282" s="502"/>
      <c r="R282" s="502"/>
      <c r="S282" s="502"/>
    </row>
    <row r="283" spans="16:19" ht="15">
      <c r="P283" s="502"/>
      <c r="Q283" s="502"/>
      <c r="R283" s="502"/>
      <c r="S283" s="502"/>
    </row>
    <row r="284" spans="16:19" ht="15">
      <c r="P284" s="502"/>
      <c r="Q284" s="502"/>
      <c r="R284" s="502"/>
      <c r="S284" s="502"/>
    </row>
    <row r="285" spans="16:19" ht="15">
      <c r="P285" s="502"/>
      <c r="Q285" s="502"/>
      <c r="R285" s="502"/>
      <c r="S285" s="502"/>
    </row>
    <row r="286" spans="16:19" ht="15">
      <c r="P286" s="502"/>
      <c r="Q286" s="502"/>
      <c r="R286" s="502"/>
      <c r="S286" s="502"/>
    </row>
    <row r="287" spans="16:19" ht="15">
      <c r="P287" s="502"/>
      <c r="Q287" s="502"/>
      <c r="R287" s="502"/>
      <c r="S287" s="502"/>
    </row>
    <row r="288" spans="16:19" ht="15">
      <c r="P288" s="502"/>
      <c r="Q288" s="502"/>
      <c r="R288" s="502"/>
      <c r="S288" s="502"/>
    </row>
    <row r="289" spans="16:19" ht="15">
      <c r="P289" s="502"/>
      <c r="Q289" s="502"/>
      <c r="R289" s="502"/>
      <c r="S289" s="502"/>
    </row>
    <row r="290" spans="16:19" ht="15">
      <c r="P290" s="502"/>
      <c r="Q290" s="502"/>
      <c r="R290" s="502"/>
      <c r="S290" s="502"/>
    </row>
    <row r="291" spans="16:19" ht="15">
      <c r="P291" s="502"/>
      <c r="Q291" s="502"/>
      <c r="R291" s="502"/>
      <c r="S291" s="502"/>
    </row>
    <row r="292" spans="16:19" ht="15">
      <c r="P292" s="502"/>
      <c r="Q292" s="502"/>
      <c r="R292" s="502"/>
      <c r="S292" s="502"/>
    </row>
    <row r="293" spans="16:19" ht="15">
      <c r="P293" s="502"/>
      <c r="Q293" s="502"/>
      <c r="R293" s="502"/>
      <c r="S293" s="502"/>
    </row>
    <row r="294" spans="16:19" ht="15">
      <c r="P294" s="502"/>
      <c r="Q294" s="502"/>
      <c r="R294" s="502"/>
      <c r="S294" s="502"/>
    </row>
    <row r="295" spans="16:19" ht="15">
      <c r="P295" s="502"/>
      <c r="Q295" s="502"/>
      <c r="R295" s="502"/>
      <c r="S295" s="502"/>
    </row>
    <row r="296" spans="16:19" ht="15">
      <c r="P296" s="502"/>
      <c r="Q296" s="502"/>
      <c r="R296" s="502"/>
      <c r="S296" s="502"/>
    </row>
    <row r="297" spans="16:19" ht="15">
      <c r="P297" s="502"/>
      <c r="Q297" s="502"/>
      <c r="R297" s="502"/>
      <c r="S297" s="502"/>
    </row>
    <row r="298" spans="16:19" ht="15">
      <c r="P298" s="502"/>
      <c r="Q298" s="502"/>
      <c r="R298" s="502"/>
      <c r="S298" s="502"/>
    </row>
    <row r="299" spans="16:19" ht="15">
      <c r="P299" s="502"/>
      <c r="Q299" s="502"/>
      <c r="R299" s="502"/>
      <c r="S299" s="502"/>
    </row>
    <row r="300" spans="16:19" ht="15">
      <c r="P300" s="502"/>
      <c r="Q300" s="502"/>
      <c r="R300" s="502"/>
      <c r="S300" s="502"/>
    </row>
    <row r="301" spans="16:19" ht="15">
      <c r="P301" s="502"/>
      <c r="Q301" s="502"/>
      <c r="R301" s="502"/>
      <c r="S301" s="502"/>
    </row>
    <row r="302" spans="16:19" ht="15">
      <c r="P302" s="502"/>
      <c r="Q302" s="502"/>
      <c r="R302" s="502"/>
      <c r="S302" s="502"/>
    </row>
    <row r="303" spans="16:19" ht="15">
      <c r="P303" s="502"/>
      <c r="Q303" s="502"/>
      <c r="R303" s="502"/>
      <c r="S303" s="502"/>
    </row>
    <row r="304" spans="16:19" ht="15">
      <c r="P304" s="502"/>
      <c r="Q304" s="502"/>
      <c r="R304" s="502"/>
      <c r="S304" s="502"/>
    </row>
    <row r="305" spans="16:19" ht="15">
      <c r="P305" s="502"/>
      <c r="Q305" s="502"/>
      <c r="R305" s="502"/>
      <c r="S305" s="502"/>
    </row>
    <row r="306" spans="16:19" ht="15">
      <c r="P306" s="502"/>
      <c r="Q306" s="502"/>
      <c r="R306" s="502"/>
      <c r="S306" s="502"/>
    </row>
    <row r="307" spans="16:19" ht="15">
      <c r="P307" s="502"/>
      <c r="Q307" s="502"/>
      <c r="R307" s="502"/>
      <c r="S307" s="502"/>
    </row>
    <row r="308" spans="16:19" ht="15">
      <c r="P308" s="502"/>
      <c r="Q308" s="502"/>
      <c r="R308" s="502"/>
      <c r="S308" s="502"/>
    </row>
    <row r="309" spans="16:19" ht="15">
      <c r="P309" s="502"/>
      <c r="Q309" s="502"/>
      <c r="R309" s="502"/>
      <c r="S309" s="502"/>
    </row>
    <row r="310" spans="16:19" ht="15">
      <c r="P310" s="502"/>
      <c r="Q310" s="502"/>
      <c r="R310" s="502"/>
      <c r="S310" s="502"/>
    </row>
    <row r="311" spans="16:19" ht="15">
      <c r="P311" s="502"/>
      <c r="Q311" s="502"/>
      <c r="R311" s="502"/>
      <c r="S311" s="502"/>
    </row>
    <row r="312" spans="16:19" ht="15">
      <c r="P312" s="502"/>
      <c r="Q312" s="502"/>
      <c r="R312" s="502"/>
      <c r="S312" s="502"/>
    </row>
    <row r="313" spans="16:19" ht="15">
      <c r="P313" s="502"/>
      <c r="Q313" s="502"/>
      <c r="R313" s="502"/>
      <c r="S313" s="502"/>
    </row>
    <row r="314" spans="16:19" ht="15">
      <c r="P314" s="502"/>
      <c r="Q314" s="502"/>
      <c r="R314" s="502"/>
      <c r="S314" s="502"/>
    </row>
    <row r="315" spans="16:19" ht="15">
      <c r="P315" s="502"/>
      <c r="Q315" s="502"/>
      <c r="R315" s="502"/>
      <c r="S315" s="502"/>
    </row>
    <row r="316" spans="16:19" ht="15">
      <c r="P316" s="502"/>
      <c r="Q316" s="502"/>
      <c r="R316" s="502"/>
      <c r="S316" s="502"/>
    </row>
    <row r="317" spans="16:19" ht="15">
      <c r="P317" s="502"/>
      <c r="Q317" s="502"/>
      <c r="R317" s="502"/>
      <c r="S317" s="502"/>
    </row>
    <row r="318" spans="16:19" ht="15">
      <c r="P318" s="502"/>
      <c r="Q318" s="502"/>
      <c r="R318" s="502"/>
      <c r="S318" s="502"/>
    </row>
    <row r="319" spans="16:19" ht="15">
      <c r="P319" s="502"/>
      <c r="Q319" s="502"/>
      <c r="R319" s="502"/>
      <c r="S319" s="502"/>
    </row>
    <row r="320" spans="16:19" ht="15">
      <c r="P320" s="502"/>
      <c r="Q320" s="502"/>
      <c r="R320" s="502"/>
      <c r="S320" s="502"/>
    </row>
    <row r="321" spans="16:19" ht="15">
      <c r="P321" s="502"/>
      <c r="Q321" s="502"/>
      <c r="R321" s="502"/>
      <c r="S321" s="502"/>
    </row>
    <row r="322" spans="16:19" ht="15">
      <c r="P322" s="502"/>
      <c r="Q322" s="502"/>
      <c r="R322" s="502"/>
      <c r="S322" s="502"/>
    </row>
    <row r="323" spans="16:19" ht="15">
      <c r="P323" s="502"/>
      <c r="Q323" s="502"/>
      <c r="R323" s="502"/>
      <c r="S323" s="502"/>
    </row>
    <row r="324" spans="16:19" ht="15">
      <c r="P324" s="502"/>
      <c r="Q324" s="502"/>
      <c r="R324" s="502"/>
      <c r="S324" s="502"/>
    </row>
    <row r="325" spans="16:19" ht="15">
      <c r="P325" s="502"/>
      <c r="Q325" s="502"/>
      <c r="R325" s="502"/>
      <c r="S325" s="502"/>
    </row>
    <row r="326" spans="16:19" ht="15">
      <c r="P326" s="502"/>
      <c r="Q326" s="502"/>
      <c r="R326" s="502"/>
      <c r="S326" s="502"/>
    </row>
    <row r="327" spans="16:19" ht="15">
      <c r="P327" s="502"/>
      <c r="Q327" s="502"/>
      <c r="R327" s="502"/>
      <c r="S327" s="502"/>
    </row>
    <row r="328" spans="16:19" ht="15">
      <c r="P328" s="502"/>
      <c r="Q328" s="502"/>
      <c r="R328" s="502"/>
      <c r="S328" s="502"/>
    </row>
    <row r="329" spans="16:19" ht="15">
      <c r="P329" s="502"/>
      <c r="Q329" s="502"/>
      <c r="R329" s="502"/>
      <c r="S329" s="502"/>
    </row>
    <row r="330" spans="16:19" ht="15">
      <c r="P330" s="502"/>
      <c r="Q330" s="502"/>
      <c r="R330" s="502"/>
      <c r="S330" s="502"/>
    </row>
    <row r="331" spans="16:19" ht="15">
      <c r="P331" s="502"/>
      <c r="Q331" s="502"/>
      <c r="R331" s="502"/>
      <c r="S331" s="502"/>
    </row>
    <row r="332" spans="16:19" ht="15">
      <c r="P332" s="502"/>
      <c r="Q332" s="502"/>
      <c r="R332" s="502"/>
      <c r="S332" s="502"/>
    </row>
    <row r="333" spans="16:19" ht="15">
      <c r="P333" s="502"/>
      <c r="Q333" s="502"/>
      <c r="R333" s="502"/>
      <c r="S333" s="502"/>
    </row>
    <row r="334" spans="16:19" ht="15">
      <c r="P334" s="502"/>
      <c r="Q334" s="502"/>
      <c r="R334" s="502"/>
      <c r="S334" s="502"/>
    </row>
    <row r="335" spans="16:19" ht="15">
      <c r="P335" s="502"/>
      <c r="Q335" s="502"/>
      <c r="R335" s="502"/>
      <c r="S335" s="502"/>
    </row>
    <row r="336" spans="16:19" ht="15">
      <c r="P336" s="502"/>
      <c r="Q336" s="502"/>
      <c r="R336" s="502"/>
      <c r="S336" s="502"/>
    </row>
    <row r="337" spans="16:19" ht="15">
      <c r="P337" s="502"/>
      <c r="Q337" s="502"/>
      <c r="R337" s="502"/>
      <c r="S337" s="502"/>
    </row>
    <row r="338" spans="16:19" ht="15">
      <c r="P338" s="502"/>
      <c r="Q338" s="502"/>
      <c r="R338" s="502"/>
      <c r="S338" s="502"/>
    </row>
    <row r="339" spans="16:19" ht="15">
      <c r="P339" s="502"/>
      <c r="Q339" s="502"/>
      <c r="R339" s="502"/>
      <c r="S339" s="502"/>
    </row>
    <row r="340" spans="16:19" ht="15">
      <c r="P340" s="502"/>
      <c r="Q340" s="502"/>
      <c r="R340" s="502"/>
      <c r="S340" s="502"/>
    </row>
    <row r="341" spans="16:19" ht="15">
      <c r="P341" s="502"/>
      <c r="Q341" s="502"/>
      <c r="R341" s="502"/>
      <c r="S341" s="502"/>
    </row>
    <row r="342" spans="16:19" ht="15">
      <c r="P342" s="502"/>
      <c r="Q342" s="502"/>
      <c r="R342" s="502"/>
      <c r="S342" s="502"/>
    </row>
    <row r="343" spans="16:19" ht="15">
      <c r="P343" s="502"/>
      <c r="Q343" s="502"/>
      <c r="R343" s="502"/>
      <c r="S343" s="502"/>
    </row>
    <row r="344" spans="16:19" ht="15">
      <c r="P344" s="502"/>
      <c r="Q344" s="502"/>
      <c r="R344" s="502"/>
      <c r="S344" s="502"/>
    </row>
    <row r="345" spans="16:19" ht="15">
      <c r="P345" s="502"/>
      <c r="Q345" s="502"/>
      <c r="R345" s="502"/>
      <c r="S345" s="502"/>
    </row>
    <row r="346" spans="16:19" ht="15">
      <c r="P346" s="502"/>
      <c r="Q346" s="502"/>
      <c r="R346" s="502"/>
      <c r="S346" s="502"/>
    </row>
    <row r="347" spans="16:19" ht="15">
      <c r="P347" s="502"/>
      <c r="Q347" s="502"/>
      <c r="R347" s="502"/>
      <c r="S347" s="502"/>
    </row>
    <row r="348" spans="16:19" ht="15">
      <c r="P348" s="502"/>
      <c r="Q348" s="502"/>
      <c r="R348" s="502"/>
      <c r="S348" s="502"/>
    </row>
    <row r="349" spans="16:19" ht="15">
      <c r="P349" s="502"/>
      <c r="Q349" s="502"/>
      <c r="R349" s="502"/>
      <c r="S349" s="502"/>
    </row>
    <row r="350" spans="16:19" ht="15">
      <c r="P350" s="502"/>
      <c r="Q350" s="502"/>
      <c r="R350" s="502"/>
      <c r="S350" s="502"/>
    </row>
    <row r="351" spans="16:19" ht="15">
      <c r="P351" s="502"/>
      <c r="Q351" s="502"/>
      <c r="R351" s="502"/>
      <c r="S351" s="502"/>
    </row>
    <row r="352" spans="16:19" ht="15">
      <c r="P352" s="502"/>
      <c r="Q352" s="502"/>
      <c r="R352" s="502"/>
      <c r="S352" s="502"/>
    </row>
    <row r="353" spans="16:19" ht="15">
      <c r="P353" s="502"/>
      <c r="Q353" s="502"/>
      <c r="R353" s="502"/>
      <c r="S353" s="502"/>
    </row>
    <row r="354" spans="16:19" ht="15">
      <c r="P354" s="502"/>
      <c r="Q354" s="502"/>
      <c r="R354" s="502"/>
      <c r="S354" s="502"/>
    </row>
    <row r="355" spans="16:19" ht="15">
      <c r="P355" s="502"/>
      <c r="Q355" s="502"/>
      <c r="R355" s="502"/>
      <c r="S355" s="502"/>
    </row>
    <row r="356" spans="16:19" ht="15">
      <c r="P356" s="502"/>
      <c r="Q356" s="502"/>
      <c r="R356" s="502"/>
      <c r="S356" s="502"/>
    </row>
    <row r="357" spans="16:19" ht="15">
      <c r="P357" s="502"/>
      <c r="Q357" s="502"/>
      <c r="R357" s="502"/>
      <c r="S357" s="502"/>
    </row>
    <row r="358" spans="16:19" ht="15">
      <c r="P358" s="502"/>
      <c r="Q358" s="502"/>
      <c r="R358" s="502"/>
      <c r="S358" s="502"/>
    </row>
    <row r="359" spans="16:19" ht="15">
      <c r="P359" s="502"/>
      <c r="Q359" s="502"/>
      <c r="R359" s="502"/>
      <c r="S359" s="502"/>
    </row>
    <row r="360" spans="16:19" ht="15">
      <c r="P360" s="502"/>
      <c r="Q360" s="502"/>
      <c r="R360" s="502"/>
      <c r="S360" s="502"/>
    </row>
    <row r="361" spans="16:19" ht="15">
      <c r="P361" s="502"/>
      <c r="Q361" s="502"/>
      <c r="R361" s="502"/>
      <c r="S361" s="502"/>
    </row>
    <row r="362" spans="16:19" ht="15">
      <c r="P362" s="502"/>
      <c r="Q362" s="502"/>
      <c r="R362" s="502"/>
      <c r="S362" s="502"/>
    </row>
    <row r="363" spans="16:19" ht="15">
      <c r="P363" s="502"/>
      <c r="Q363" s="502"/>
      <c r="R363" s="502"/>
      <c r="S363" s="502"/>
    </row>
    <row r="364" spans="16:19" ht="15">
      <c r="P364" s="502"/>
      <c r="Q364" s="502"/>
      <c r="R364" s="502"/>
      <c r="S364" s="502"/>
    </row>
    <row r="365" spans="16:19" ht="15">
      <c r="P365" s="502"/>
      <c r="Q365" s="502"/>
      <c r="R365" s="502"/>
      <c r="S365" s="502"/>
    </row>
    <row r="366" spans="16:19" ht="15">
      <c r="P366" s="502"/>
      <c r="Q366" s="502"/>
      <c r="R366" s="502"/>
      <c r="S366" s="502"/>
    </row>
    <row r="367" spans="16:19" ht="15">
      <c r="P367" s="502"/>
      <c r="Q367" s="502"/>
      <c r="R367" s="502"/>
      <c r="S367" s="502"/>
    </row>
    <row r="368" spans="16:19" ht="15">
      <c r="P368" s="502"/>
      <c r="Q368" s="502"/>
      <c r="R368" s="502"/>
      <c r="S368" s="502"/>
    </row>
    <row r="369" spans="16:19" ht="15">
      <c r="P369" s="502"/>
      <c r="Q369" s="502"/>
      <c r="R369" s="502"/>
      <c r="S369" s="502"/>
    </row>
    <row r="370" spans="16:19" ht="15">
      <c r="P370" s="502"/>
      <c r="Q370" s="502"/>
      <c r="R370" s="502"/>
      <c r="S370" s="502"/>
    </row>
    <row r="371" spans="16:19" ht="15">
      <c r="P371" s="502"/>
      <c r="Q371" s="502"/>
      <c r="R371" s="502"/>
      <c r="S371" s="502"/>
    </row>
    <row r="372" spans="16:19" ht="15">
      <c r="P372" s="502"/>
      <c r="Q372" s="502"/>
      <c r="R372" s="502"/>
      <c r="S372" s="502"/>
    </row>
    <row r="373" spans="16:19" ht="15">
      <c r="P373" s="502"/>
      <c r="Q373" s="502"/>
      <c r="R373" s="502"/>
      <c r="S373" s="502"/>
    </row>
    <row r="374" spans="16:19" ht="15">
      <c r="P374" s="502"/>
      <c r="Q374" s="502"/>
      <c r="R374" s="502"/>
      <c r="S374" s="502"/>
    </row>
    <row r="375" spans="16:19" ht="15">
      <c r="P375" s="502"/>
      <c r="Q375" s="502"/>
      <c r="R375" s="502"/>
      <c r="S375" s="502"/>
    </row>
    <row r="376" spans="16:19" ht="15">
      <c r="P376" s="502"/>
      <c r="Q376" s="502"/>
      <c r="R376" s="502"/>
      <c r="S376" s="502"/>
    </row>
    <row r="377" spans="16:19" ht="15">
      <c r="P377" s="502"/>
      <c r="Q377" s="502"/>
      <c r="R377" s="502"/>
      <c r="S377" s="502"/>
    </row>
    <row r="378" spans="16:19" ht="15">
      <c r="P378" s="502"/>
      <c r="Q378" s="502"/>
      <c r="R378" s="502"/>
      <c r="S378" s="502"/>
    </row>
    <row r="379" spans="16:19" ht="15">
      <c r="P379" s="502"/>
      <c r="Q379" s="502"/>
      <c r="R379" s="502"/>
      <c r="S379" s="502"/>
    </row>
    <row r="380" spans="16:19" ht="15">
      <c r="P380" s="502"/>
      <c r="Q380" s="502"/>
      <c r="R380" s="502"/>
      <c r="S380" s="502"/>
    </row>
    <row r="381" spans="16:19" ht="15">
      <c r="P381" s="502"/>
      <c r="Q381" s="502"/>
      <c r="R381" s="502"/>
      <c r="S381" s="502"/>
    </row>
    <row r="382" spans="16:19" ht="15">
      <c r="P382" s="502"/>
      <c r="Q382" s="502"/>
      <c r="R382" s="502"/>
      <c r="S382" s="502"/>
    </row>
    <row r="383" spans="16:19" ht="15">
      <c r="P383" s="502"/>
      <c r="Q383" s="502"/>
      <c r="R383" s="502"/>
      <c r="S383" s="502"/>
    </row>
    <row r="384" spans="16:19" ht="15">
      <c r="P384" s="502"/>
      <c r="Q384" s="502"/>
      <c r="R384" s="502"/>
      <c r="S384" s="502"/>
    </row>
    <row r="385" spans="16:19" ht="15">
      <c r="P385" s="502"/>
      <c r="Q385" s="502"/>
      <c r="R385" s="502"/>
      <c r="S385" s="502"/>
    </row>
    <row r="386" spans="16:19" ht="15">
      <c r="P386" s="502"/>
      <c r="Q386" s="502"/>
      <c r="R386" s="502"/>
      <c r="S386" s="502"/>
    </row>
    <row r="387" spans="16:19" ht="15">
      <c r="P387" s="502"/>
      <c r="Q387" s="502"/>
      <c r="R387" s="502"/>
      <c r="S387" s="502"/>
    </row>
    <row r="388" spans="16:19" ht="15">
      <c r="P388" s="502"/>
      <c r="Q388" s="502"/>
      <c r="R388" s="502"/>
      <c r="S388" s="502"/>
    </row>
    <row r="389" spans="16:19" ht="15">
      <c r="P389" s="502"/>
      <c r="Q389" s="502"/>
      <c r="R389" s="502"/>
      <c r="S389" s="502"/>
    </row>
    <row r="390" spans="16:19" ht="15">
      <c r="P390" s="502"/>
      <c r="Q390" s="502"/>
      <c r="R390" s="502"/>
      <c r="S390" s="502"/>
    </row>
    <row r="391" spans="16:19" ht="15">
      <c r="P391" s="502"/>
      <c r="Q391" s="502"/>
      <c r="R391" s="502"/>
      <c r="S391" s="502"/>
    </row>
    <row r="392" spans="16:19" ht="15">
      <c r="P392" s="502"/>
      <c r="Q392" s="502"/>
      <c r="R392" s="502"/>
      <c r="S392" s="502"/>
    </row>
    <row r="393" spans="16:19" ht="15">
      <c r="P393" s="502"/>
      <c r="Q393" s="502"/>
      <c r="R393" s="502"/>
      <c r="S393" s="502"/>
    </row>
    <row r="394" spans="16:19" ht="15">
      <c r="P394" s="502"/>
      <c r="Q394" s="502"/>
      <c r="R394" s="502"/>
      <c r="S394" s="502"/>
    </row>
    <row r="395" spans="16:19" ht="15">
      <c r="P395" s="502"/>
      <c r="Q395" s="502"/>
      <c r="R395" s="502"/>
      <c r="S395" s="502"/>
    </row>
    <row r="396" spans="16:19" ht="15">
      <c r="P396" s="502"/>
      <c r="Q396" s="502"/>
      <c r="R396" s="502"/>
      <c r="S396" s="502"/>
    </row>
    <row r="397" spans="16:19" ht="15">
      <c r="P397" s="502"/>
      <c r="Q397" s="502"/>
      <c r="R397" s="502"/>
      <c r="S397" s="502"/>
    </row>
    <row r="398" spans="16:19" ht="15">
      <c r="P398" s="502"/>
      <c r="Q398" s="502"/>
      <c r="R398" s="502"/>
      <c r="S398" s="502"/>
    </row>
    <row r="399" spans="16:19" ht="15">
      <c r="P399" s="502"/>
      <c r="Q399" s="502"/>
      <c r="R399" s="502"/>
      <c r="S399" s="502"/>
    </row>
    <row r="400" spans="16:19" ht="15">
      <c r="P400" s="502"/>
      <c r="Q400" s="502"/>
      <c r="R400" s="502"/>
      <c r="S400" s="502"/>
    </row>
    <row r="401" spans="16:19" ht="15">
      <c r="P401" s="502"/>
      <c r="Q401" s="502"/>
      <c r="R401" s="502"/>
      <c r="S401" s="502"/>
    </row>
    <row r="402" spans="16:19" ht="15">
      <c r="P402" s="502"/>
      <c r="Q402" s="502"/>
      <c r="R402" s="502"/>
      <c r="S402" s="502"/>
    </row>
    <row r="403" spans="16:19" ht="15">
      <c r="P403" s="502"/>
      <c r="Q403" s="502"/>
      <c r="R403" s="502"/>
      <c r="S403" s="502"/>
    </row>
    <row r="404" spans="16:19" ht="15">
      <c r="P404" s="502"/>
      <c r="Q404" s="502"/>
      <c r="R404" s="502"/>
      <c r="S404" s="502"/>
    </row>
    <row r="405" spans="16:19" ht="15">
      <c r="P405" s="502"/>
      <c r="Q405" s="502"/>
      <c r="R405" s="502"/>
      <c r="S405" s="502"/>
    </row>
    <row r="406" spans="16:19" ht="15">
      <c r="P406" s="502"/>
      <c r="Q406" s="502"/>
      <c r="R406" s="502"/>
      <c r="S406" s="502"/>
    </row>
    <row r="407" spans="16:19" ht="15">
      <c r="P407" s="502"/>
      <c r="Q407" s="502"/>
      <c r="R407" s="502"/>
      <c r="S407" s="502"/>
    </row>
    <row r="408" spans="16:19" ht="15">
      <c r="P408" s="502"/>
      <c r="Q408" s="502"/>
      <c r="R408" s="502"/>
      <c r="S408" s="502"/>
    </row>
    <row r="409" spans="16:19" ht="15">
      <c r="P409" s="502"/>
      <c r="Q409" s="502"/>
      <c r="R409" s="502"/>
      <c r="S409" s="502"/>
    </row>
    <row r="410" spans="16:19" ht="15">
      <c r="P410" s="502"/>
      <c r="Q410" s="502"/>
      <c r="R410" s="502"/>
      <c r="S410" s="502"/>
    </row>
    <row r="411" spans="16:19" ht="15">
      <c r="P411" s="502"/>
      <c r="Q411" s="502"/>
      <c r="R411" s="502"/>
      <c r="S411" s="502"/>
    </row>
    <row r="412" spans="16:19" ht="15">
      <c r="P412" s="502"/>
      <c r="Q412" s="502"/>
      <c r="R412" s="502"/>
      <c r="S412" s="502"/>
    </row>
    <row r="413" spans="16:19" ht="15">
      <c r="P413" s="502"/>
      <c r="Q413" s="502"/>
      <c r="R413" s="502"/>
      <c r="S413" s="502"/>
    </row>
    <row r="414" spans="16:19" ht="15">
      <c r="P414" s="502"/>
      <c r="Q414" s="502"/>
      <c r="R414" s="502"/>
      <c r="S414" s="502"/>
    </row>
    <row r="415" spans="16:19" ht="15">
      <c r="P415" s="502"/>
      <c r="Q415" s="502"/>
      <c r="R415" s="502"/>
      <c r="S415" s="502"/>
    </row>
    <row r="416" spans="16:19" ht="15">
      <c r="P416" s="502"/>
      <c r="Q416" s="502"/>
      <c r="R416" s="502"/>
      <c r="S416" s="502"/>
    </row>
    <row r="417" spans="16:19" ht="15">
      <c r="P417" s="502"/>
      <c r="Q417" s="502"/>
      <c r="R417" s="502"/>
      <c r="S417" s="502"/>
    </row>
    <row r="418" spans="16:19" ht="15">
      <c r="P418" s="502"/>
      <c r="Q418" s="502"/>
      <c r="R418" s="502"/>
      <c r="S418" s="502"/>
    </row>
    <row r="419" spans="16:19" ht="15">
      <c r="P419" s="502"/>
      <c r="Q419" s="502"/>
      <c r="R419" s="502"/>
      <c r="S419" s="502"/>
    </row>
    <row r="420" spans="16:19" ht="15">
      <c r="P420" s="502"/>
      <c r="Q420" s="502"/>
      <c r="R420" s="502"/>
      <c r="S420" s="502"/>
    </row>
    <row r="421" spans="16:19" ht="15">
      <c r="P421" s="502"/>
      <c r="Q421" s="502"/>
      <c r="R421" s="502"/>
      <c r="S421" s="502"/>
    </row>
    <row r="422" spans="16:19" ht="15">
      <c r="P422" s="502"/>
      <c r="Q422" s="502"/>
      <c r="R422" s="502"/>
      <c r="S422" s="502"/>
    </row>
    <row r="423" spans="16:19" ht="15">
      <c r="P423" s="502"/>
      <c r="Q423" s="502"/>
      <c r="R423" s="502"/>
      <c r="S423" s="502"/>
    </row>
    <row r="424" spans="16:19" ht="15">
      <c r="P424" s="502"/>
      <c r="Q424" s="502"/>
      <c r="R424" s="502"/>
      <c r="S424" s="502"/>
    </row>
    <row r="425" spans="16:19" ht="15">
      <c r="P425" s="502"/>
      <c r="Q425" s="502"/>
      <c r="R425" s="502"/>
      <c r="S425" s="502"/>
    </row>
    <row r="426" spans="16:19" ht="15">
      <c r="P426" s="502"/>
      <c r="Q426" s="502"/>
      <c r="R426" s="502"/>
      <c r="S426" s="502"/>
    </row>
    <row r="427" spans="16:19" ht="15">
      <c r="P427" s="502"/>
      <c r="Q427" s="502"/>
      <c r="R427" s="502"/>
      <c r="S427" s="502"/>
    </row>
    <row r="428" spans="16:19" ht="15">
      <c r="P428" s="502"/>
      <c r="Q428" s="502"/>
      <c r="R428" s="502"/>
      <c r="S428" s="502"/>
    </row>
    <row r="429" spans="16:19" ht="15">
      <c r="P429" s="502"/>
      <c r="Q429" s="502"/>
      <c r="R429" s="502"/>
      <c r="S429" s="502"/>
    </row>
    <row r="430" spans="16:19" ht="15">
      <c r="P430" s="502"/>
      <c r="Q430" s="502"/>
      <c r="R430" s="502"/>
      <c r="S430" s="502"/>
    </row>
    <row r="431" spans="16:19" ht="15">
      <c r="P431" s="502"/>
      <c r="Q431" s="502"/>
      <c r="R431" s="502"/>
      <c r="S431" s="502"/>
    </row>
    <row r="432" spans="16:19" ht="15">
      <c r="P432" s="502"/>
      <c r="Q432" s="502"/>
      <c r="R432" s="502"/>
      <c r="S432" s="502"/>
    </row>
    <row r="433" spans="16:19" ht="15">
      <c r="P433" s="502"/>
      <c r="Q433" s="502"/>
      <c r="R433" s="502"/>
      <c r="S433" s="502"/>
    </row>
    <row r="434" spans="16:19" ht="15">
      <c r="P434" s="502"/>
      <c r="Q434" s="502"/>
      <c r="R434" s="502"/>
      <c r="S434" s="502"/>
    </row>
    <row r="435" spans="16:19" ht="15">
      <c r="P435" s="502"/>
      <c r="Q435" s="502"/>
      <c r="R435" s="502"/>
      <c r="S435" s="502"/>
    </row>
    <row r="436" spans="16:19" ht="15">
      <c r="P436" s="502"/>
      <c r="Q436" s="502"/>
      <c r="R436" s="502"/>
      <c r="S436" s="502"/>
    </row>
    <row r="437" spans="16:19" ht="15">
      <c r="P437" s="502"/>
      <c r="Q437" s="502"/>
      <c r="R437" s="502"/>
      <c r="S437" s="502"/>
    </row>
    <row r="438" spans="16:19" ht="15">
      <c r="P438" s="502"/>
      <c r="Q438" s="502"/>
      <c r="R438" s="502"/>
      <c r="S438" s="502"/>
    </row>
    <row r="439" spans="16:19" ht="15">
      <c r="P439" s="502"/>
      <c r="Q439" s="502"/>
      <c r="R439" s="502"/>
      <c r="S439" s="502"/>
    </row>
    <row r="440" spans="16:19" ht="15">
      <c r="P440" s="502"/>
      <c r="Q440" s="502"/>
      <c r="R440" s="502"/>
      <c r="S440" s="502"/>
    </row>
    <row r="441" spans="16:19" ht="15">
      <c r="P441" s="502"/>
      <c r="Q441" s="502"/>
      <c r="R441" s="502"/>
      <c r="S441" s="502"/>
    </row>
    <row r="442" spans="16:19" ht="15">
      <c r="P442" s="502"/>
      <c r="Q442" s="502"/>
      <c r="R442" s="502"/>
      <c r="S442" s="502"/>
    </row>
    <row r="443" spans="16:19" ht="15">
      <c r="P443" s="502"/>
      <c r="Q443" s="502"/>
      <c r="R443" s="502"/>
      <c r="S443" s="502"/>
    </row>
    <row r="444" spans="16:19" ht="15">
      <c r="P444" s="502"/>
      <c r="Q444" s="502"/>
      <c r="R444" s="502"/>
      <c r="S444" s="502"/>
    </row>
    <row r="445" spans="16:19" ht="15">
      <c r="P445" s="502"/>
      <c r="Q445" s="502"/>
      <c r="R445" s="502"/>
      <c r="S445" s="502"/>
    </row>
    <row r="446" spans="16:19" ht="15">
      <c r="P446" s="502"/>
      <c r="Q446" s="502"/>
      <c r="R446" s="502"/>
      <c r="S446" s="502"/>
    </row>
    <row r="447" spans="16:19" ht="15">
      <c r="P447" s="502"/>
      <c r="Q447" s="502"/>
      <c r="R447" s="502"/>
      <c r="S447" s="502"/>
    </row>
    <row r="448" spans="16:19" ht="15">
      <c r="P448" s="502"/>
      <c r="Q448" s="502"/>
      <c r="R448" s="502"/>
      <c r="S448" s="502"/>
    </row>
    <row r="449" spans="16:19" ht="15">
      <c r="P449" s="502"/>
      <c r="Q449" s="502"/>
      <c r="R449" s="502"/>
      <c r="S449" s="502"/>
    </row>
    <row r="450" spans="16:19" ht="15">
      <c r="P450" s="502"/>
      <c r="Q450" s="502"/>
      <c r="R450" s="502"/>
      <c r="S450" s="502"/>
    </row>
    <row r="451" spans="16:19" ht="15">
      <c r="P451" s="502"/>
      <c r="Q451" s="502"/>
      <c r="R451" s="502"/>
      <c r="S451" s="502"/>
    </row>
    <row r="452" spans="16:19" ht="15">
      <c r="P452" s="502"/>
      <c r="Q452" s="502"/>
      <c r="R452" s="502"/>
      <c r="S452" s="502"/>
    </row>
    <row r="453" spans="16:19" ht="15">
      <c r="P453" s="502"/>
      <c r="Q453" s="502"/>
      <c r="R453" s="502"/>
      <c r="S453" s="502"/>
    </row>
    <row r="454" spans="16:19" ht="15">
      <c r="P454" s="502"/>
      <c r="Q454" s="502"/>
      <c r="R454" s="502"/>
      <c r="S454" s="502"/>
    </row>
    <row r="455" spans="16:19" ht="15">
      <c r="P455" s="502"/>
      <c r="Q455" s="502"/>
      <c r="R455" s="502"/>
      <c r="S455" s="502"/>
    </row>
    <row r="456" spans="16:19" ht="15">
      <c r="P456" s="502"/>
      <c r="Q456" s="502"/>
      <c r="R456" s="502"/>
      <c r="S456" s="502"/>
    </row>
    <row r="457" spans="16:19" ht="15">
      <c r="P457" s="502"/>
      <c r="Q457" s="502"/>
      <c r="R457" s="502"/>
      <c r="S457" s="502"/>
    </row>
    <row r="458" spans="16:19" ht="15">
      <c r="P458" s="502"/>
      <c r="Q458" s="502"/>
      <c r="R458" s="502"/>
      <c r="S458" s="502"/>
    </row>
    <row r="459" spans="16:19" ht="15">
      <c r="P459" s="502"/>
      <c r="Q459" s="502"/>
      <c r="R459" s="502"/>
      <c r="S459" s="502"/>
    </row>
    <row r="460" spans="16:19" ht="15">
      <c r="P460" s="502"/>
      <c r="Q460" s="502"/>
      <c r="R460" s="502"/>
      <c r="S460" s="502"/>
    </row>
    <row r="461" spans="16:19" ht="15">
      <c r="P461" s="502"/>
      <c r="Q461" s="502"/>
      <c r="R461" s="502"/>
      <c r="S461" s="502"/>
    </row>
    <row r="462" spans="16:19" ht="15">
      <c r="P462" s="502"/>
      <c r="Q462" s="502"/>
      <c r="R462" s="502"/>
      <c r="S462" s="502"/>
    </row>
    <row r="463" spans="16:19" ht="15">
      <c r="P463" s="502"/>
      <c r="Q463" s="502"/>
      <c r="R463" s="502"/>
      <c r="S463" s="502"/>
    </row>
    <row r="464" spans="16:19" ht="15">
      <c r="P464" s="502"/>
      <c r="Q464" s="502"/>
      <c r="R464" s="502"/>
      <c r="S464" s="502"/>
    </row>
    <row r="465" spans="16:19" ht="15">
      <c r="P465" s="502"/>
      <c r="Q465" s="502"/>
      <c r="R465" s="502"/>
      <c r="S465" s="502"/>
    </row>
    <row r="466" spans="16:19" ht="15">
      <c r="P466" s="502"/>
      <c r="Q466" s="502"/>
      <c r="R466" s="502"/>
      <c r="S466" s="502"/>
    </row>
    <row r="467" spans="16:19" ht="15">
      <c r="P467" s="502"/>
      <c r="Q467" s="502"/>
      <c r="R467" s="502"/>
      <c r="S467" s="502"/>
    </row>
    <row r="468" spans="16:19" ht="15">
      <c r="P468" s="502"/>
      <c r="Q468" s="502"/>
      <c r="R468" s="502"/>
      <c r="S468" s="502"/>
    </row>
    <row r="469" spans="16:19" ht="15">
      <c r="P469" s="502"/>
      <c r="Q469" s="502"/>
      <c r="R469" s="502"/>
      <c r="S469" s="502"/>
    </row>
    <row r="470" spans="16:19" ht="15">
      <c r="P470" s="502"/>
      <c r="Q470" s="502"/>
      <c r="R470" s="502"/>
      <c r="S470" s="502"/>
    </row>
    <row r="471" spans="16:19" ht="15">
      <c r="P471" s="502"/>
      <c r="Q471" s="502"/>
      <c r="R471" s="502"/>
      <c r="S471" s="502"/>
    </row>
    <row r="472" spans="16:19" ht="15">
      <c r="P472" s="502"/>
      <c r="Q472" s="502"/>
      <c r="R472" s="502"/>
      <c r="S472" s="502"/>
    </row>
    <row r="473" spans="16:19" ht="15">
      <c r="P473" s="502"/>
      <c r="Q473" s="502"/>
      <c r="R473" s="502"/>
      <c r="S473" s="502"/>
    </row>
    <row r="474" spans="16:19" ht="15">
      <c r="P474" s="502"/>
      <c r="Q474" s="502"/>
      <c r="R474" s="502"/>
      <c r="S474" s="502"/>
    </row>
    <row r="475" spans="16:19" ht="15">
      <c r="P475" s="502"/>
      <c r="Q475" s="502"/>
      <c r="R475" s="502"/>
      <c r="S475" s="502"/>
    </row>
    <row r="476" spans="16:19" ht="15">
      <c r="P476" s="502"/>
      <c r="Q476" s="502"/>
      <c r="R476" s="502"/>
      <c r="S476" s="502"/>
    </row>
    <row r="477" spans="16:19" ht="15">
      <c r="P477" s="502"/>
      <c r="Q477" s="502"/>
      <c r="R477" s="502"/>
      <c r="S477" s="502"/>
    </row>
    <row r="478" spans="16:19" ht="15">
      <c r="P478" s="502"/>
      <c r="Q478" s="502"/>
      <c r="R478" s="502"/>
      <c r="S478" s="502"/>
    </row>
    <row r="479" spans="16:19" ht="15">
      <c r="P479" s="502"/>
      <c r="Q479" s="502"/>
      <c r="R479" s="502"/>
      <c r="S479" s="502"/>
    </row>
    <row r="480" spans="16:19" ht="15">
      <c r="P480" s="502"/>
      <c r="Q480" s="502"/>
      <c r="R480" s="502"/>
      <c r="S480" s="502"/>
    </row>
    <row r="481" spans="16:19" ht="15">
      <c r="P481" s="502"/>
      <c r="Q481" s="502"/>
      <c r="R481" s="502"/>
      <c r="S481" s="502"/>
    </row>
    <row r="482" spans="16:19" ht="15">
      <c r="P482" s="502"/>
      <c r="Q482" s="502"/>
      <c r="R482" s="502"/>
      <c r="S482" s="502"/>
    </row>
    <row r="483" spans="16:19" ht="15">
      <c r="P483" s="502"/>
      <c r="Q483" s="502"/>
      <c r="R483" s="502"/>
      <c r="S483" s="502"/>
    </row>
    <row r="484" spans="16:19" ht="15">
      <c r="P484" s="502"/>
      <c r="Q484" s="502"/>
      <c r="R484" s="502"/>
      <c r="S484" s="502"/>
    </row>
    <row r="485" spans="16:19" ht="15">
      <c r="P485" s="502"/>
      <c r="Q485" s="502"/>
      <c r="R485" s="502"/>
      <c r="S485" s="502"/>
    </row>
    <row r="486" spans="16:19" ht="15">
      <c r="P486" s="502"/>
      <c r="Q486" s="502"/>
      <c r="R486" s="502"/>
      <c r="S486" s="502"/>
    </row>
    <row r="487" spans="16:19" ht="15">
      <c r="P487" s="502"/>
      <c r="Q487" s="502"/>
      <c r="R487" s="502"/>
      <c r="S487" s="502"/>
    </row>
    <row r="488" spans="16:19" ht="15">
      <c r="P488" s="502"/>
      <c r="Q488" s="502"/>
      <c r="R488" s="502"/>
      <c r="S488" s="502"/>
    </row>
    <row r="489" spans="16:19" ht="15">
      <c r="P489" s="502"/>
      <c r="Q489" s="502"/>
      <c r="R489" s="502"/>
      <c r="S489" s="502"/>
    </row>
    <row r="490" spans="16:19" ht="15">
      <c r="P490" s="502"/>
      <c r="Q490" s="502"/>
      <c r="R490" s="502"/>
      <c r="S490" s="502"/>
    </row>
    <row r="491" spans="16:19" ht="15">
      <c r="P491" s="502"/>
      <c r="Q491" s="502"/>
      <c r="R491" s="502"/>
      <c r="S491" s="502"/>
    </row>
    <row r="492" spans="16:19" ht="15">
      <c r="P492" s="502"/>
      <c r="Q492" s="502"/>
      <c r="R492" s="502"/>
      <c r="S492" s="502"/>
    </row>
    <row r="493" spans="16:19" ht="15">
      <c r="P493" s="502"/>
      <c r="Q493" s="502"/>
      <c r="R493" s="502"/>
      <c r="S493" s="502"/>
    </row>
    <row r="494" spans="16:19" ht="15">
      <c r="P494" s="502"/>
      <c r="Q494" s="502"/>
      <c r="R494" s="502"/>
      <c r="S494" s="502"/>
    </row>
    <row r="495" spans="16:19" ht="15">
      <c r="P495" s="502"/>
      <c r="Q495" s="502"/>
      <c r="R495" s="502"/>
      <c r="S495" s="502"/>
    </row>
    <row r="496" spans="16:19" ht="15">
      <c r="P496" s="502"/>
      <c r="Q496" s="502"/>
      <c r="R496" s="502"/>
      <c r="S496" s="502"/>
    </row>
    <row r="497" spans="16:19" ht="15">
      <c r="P497" s="502"/>
      <c r="Q497" s="502"/>
      <c r="R497" s="502"/>
      <c r="S497" s="502"/>
    </row>
    <row r="498" spans="16:19" ht="15">
      <c r="P498" s="502"/>
      <c r="Q498" s="502"/>
      <c r="R498" s="502"/>
      <c r="S498" s="502"/>
    </row>
    <row r="499" spans="16:19" ht="15">
      <c r="P499" s="502"/>
      <c r="Q499" s="502"/>
      <c r="R499" s="502"/>
      <c r="S499" s="502"/>
    </row>
    <row r="500" spans="16:19" ht="15">
      <c r="P500" s="502"/>
      <c r="Q500" s="502"/>
      <c r="R500" s="502"/>
      <c r="S500" s="502"/>
    </row>
    <row r="501" spans="16:19" ht="15">
      <c r="P501" s="502"/>
      <c r="Q501" s="502"/>
      <c r="R501" s="502"/>
      <c r="S501" s="502"/>
    </row>
    <row r="502" spans="16:19" ht="15">
      <c r="P502" s="502"/>
      <c r="Q502" s="502"/>
      <c r="R502" s="502"/>
      <c r="S502" s="502"/>
    </row>
    <row r="503" spans="16:19" ht="15">
      <c r="P503" s="502"/>
      <c r="Q503" s="502"/>
      <c r="R503" s="502"/>
      <c r="S503" s="502"/>
    </row>
    <row r="504" spans="16:19" ht="15">
      <c r="P504" s="502"/>
      <c r="Q504" s="502"/>
      <c r="R504" s="502"/>
      <c r="S504" s="502"/>
    </row>
    <row r="505" spans="16:19" ht="15">
      <c r="P505" s="502"/>
      <c r="Q505" s="502"/>
      <c r="R505" s="502"/>
      <c r="S505" s="502"/>
    </row>
    <row r="506" spans="16:19" ht="15">
      <c r="P506" s="502"/>
      <c r="Q506" s="502"/>
      <c r="R506" s="502"/>
      <c r="S506" s="502"/>
    </row>
    <row r="507" spans="16:19" ht="15">
      <c r="P507" s="502"/>
      <c r="Q507" s="502"/>
      <c r="R507" s="502"/>
      <c r="S507" s="502"/>
    </row>
    <row r="508" spans="16:19" ht="15">
      <c r="P508" s="502"/>
      <c r="Q508" s="502"/>
      <c r="R508" s="502"/>
      <c r="S508" s="502"/>
    </row>
    <row r="509" spans="16:19" ht="15">
      <c r="P509" s="502"/>
      <c r="Q509" s="502"/>
      <c r="R509" s="502"/>
      <c r="S509" s="502"/>
    </row>
    <row r="510" spans="16:19" ht="15">
      <c r="P510" s="502"/>
      <c r="Q510" s="502"/>
      <c r="R510" s="502"/>
      <c r="S510" s="502"/>
    </row>
    <row r="511" spans="16:19" ht="15">
      <c r="P511" s="502"/>
      <c r="Q511" s="502"/>
      <c r="R511" s="502"/>
      <c r="S511" s="502"/>
    </row>
    <row r="512" spans="16:19" ht="15">
      <c r="P512" s="502"/>
      <c r="Q512" s="502"/>
      <c r="R512" s="502"/>
      <c r="S512" s="502"/>
    </row>
    <row r="513" spans="16:19" ht="15">
      <c r="P513" s="502"/>
      <c r="Q513" s="502"/>
      <c r="R513" s="502"/>
      <c r="S513" s="502"/>
    </row>
    <row r="514" spans="16:19" ht="15">
      <c r="P514" s="502"/>
      <c r="Q514" s="502"/>
      <c r="R514" s="502"/>
      <c r="S514" s="502"/>
    </row>
    <row r="515" spans="16:19" ht="15">
      <c r="P515" s="502"/>
      <c r="Q515" s="502"/>
      <c r="R515" s="502"/>
      <c r="S515" s="502"/>
    </row>
    <row r="516" spans="16:19" ht="15">
      <c r="P516" s="502"/>
      <c r="Q516" s="502"/>
      <c r="R516" s="502"/>
      <c r="S516" s="502"/>
    </row>
    <row r="517" spans="16:19" ht="15">
      <c r="P517" s="502"/>
      <c r="Q517" s="502"/>
      <c r="R517" s="502"/>
      <c r="S517" s="502"/>
    </row>
    <row r="518" spans="16:19" ht="15">
      <c r="P518" s="502"/>
      <c r="Q518" s="502"/>
      <c r="R518" s="502"/>
      <c r="S518" s="502"/>
    </row>
    <row r="519" spans="16:19" ht="15">
      <c r="P519" s="502"/>
      <c r="Q519" s="502"/>
      <c r="R519" s="502"/>
      <c r="S519" s="502"/>
    </row>
    <row r="520" spans="16:19" ht="15">
      <c r="P520" s="502"/>
      <c r="Q520" s="502"/>
      <c r="R520" s="502"/>
      <c r="S520" s="502"/>
    </row>
    <row r="521" spans="16:19" ht="15">
      <c r="P521" s="502"/>
      <c r="Q521" s="502"/>
      <c r="R521" s="502"/>
      <c r="S521" s="502"/>
    </row>
    <row r="522" spans="16:19" ht="15">
      <c r="P522" s="502"/>
      <c r="Q522" s="502"/>
      <c r="R522" s="502"/>
      <c r="S522" s="502"/>
    </row>
    <row r="523" spans="16:19" ht="15">
      <c r="P523" s="502"/>
      <c r="Q523" s="502"/>
      <c r="R523" s="502"/>
      <c r="S523" s="502"/>
    </row>
    <row r="524" spans="16:19" ht="15">
      <c r="P524" s="502"/>
      <c r="Q524" s="502"/>
      <c r="R524" s="502"/>
      <c r="S524" s="502"/>
    </row>
    <row r="525" spans="16:19" ht="15">
      <c r="P525" s="502"/>
      <c r="Q525" s="502"/>
      <c r="R525" s="502"/>
      <c r="S525" s="502"/>
    </row>
    <row r="526" spans="16:19" ht="15">
      <c r="P526" s="502"/>
      <c r="Q526" s="502"/>
      <c r="R526" s="502"/>
      <c r="S526" s="502"/>
    </row>
    <row r="527" spans="16:19" ht="15">
      <c r="P527" s="502"/>
      <c r="Q527" s="502"/>
      <c r="R527" s="502"/>
      <c r="S527" s="502"/>
    </row>
    <row r="528" spans="16:19" ht="15">
      <c r="P528" s="502"/>
      <c r="Q528" s="502"/>
      <c r="R528" s="502"/>
      <c r="S528" s="502"/>
    </row>
    <row r="529" spans="16:19" ht="15">
      <c r="P529" s="502"/>
      <c r="Q529" s="502"/>
      <c r="R529" s="502"/>
      <c r="S529" s="502"/>
    </row>
    <row r="530" spans="16:19" ht="15">
      <c r="P530" s="502"/>
      <c r="Q530" s="502"/>
      <c r="R530" s="502"/>
      <c r="S530" s="502"/>
    </row>
    <row r="531" spans="16:19" ht="15">
      <c r="P531" s="502"/>
      <c r="Q531" s="502"/>
      <c r="R531" s="502"/>
      <c r="S531" s="502"/>
    </row>
    <row r="532" spans="16:19" ht="15">
      <c r="P532" s="502"/>
      <c r="Q532" s="502"/>
      <c r="R532" s="502"/>
      <c r="S532" s="502"/>
    </row>
    <row r="533" spans="16:19" ht="15">
      <c r="P533" s="502"/>
      <c r="Q533" s="502"/>
      <c r="R533" s="502"/>
      <c r="S533" s="502"/>
    </row>
    <row r="534" spans="16:19" ht="15">
      <c r="P534" s="502"/>
      <c r="Q534" s="502"/>
      <c r="R534" s="502"/>
      <c r="S534" s="502"/>
    </row>
    <row r="535" spans="16:19" ht="15">
      <c r="P535" s="502"/>
      <c r="Q535" s="502"/>
      <c r="R535" s="502"/>
      <c r="S535" s="502"/>
    </row>
    <row r="536" spans="16:19" ht="15">
      <c r="P536" s="502"/>
      <c r="Q536" s="502"/>
      <c r="R536" s="502"/>
      <c r="S536" s="502"/>
    </row>
    <row r="537" spans="16:19" ht="15">
      <c r="P537" s="502"/>
      <c r="Q537" s="502"/>
      <c r="R537" s="502"/>
      <c r="S537" s="502"/>
    </row>
    <row r="538" spans="16:19" ht="15">
      <c r="P538" s="502"/>
      <c r="Q538" s="502"/>
      <c r="R538" s="502"/>
      <c r="S538" s="502"/>
    </row>
    <row r="539" spans="16:19" ht="15">
      <c r="P539" s="502"/>
      <c r="Q539" s="502"/>
      <c r="R539" s="502"/>
      <c r="S539" s="502"/>
    </row>
    <row r="540" spans="16:19" ht="15">
      <c r="P540" s="502"/>
      <c r="Q540" s="502"/>
      <c r="R540" s="502"/>
      <c r="S540" s="502"/>
    </row>
    <row r="541" spans="16:19" ht="15">
      <c r="P541" s="502"/>
      <c r="Q541" s="502"/>
      <c r="R541" s="502"/>
      <c r="S541" s="502"/>
    </row>
    <row r="542" spans="16:19" ht="15">
      <c r="P542" s="502"/>
      <c r="Q542" s="502"/>
      <c r="R542" s="502"/>
      <c r="S542" s="502"/>
    </row>
    <row r="543" spans="16:19" ht="15">
      <c r="P543" s="502"/>
      <c r="Q543" s="502"/>
      <c r="R543" s="502"/>
      <c r="S543" s="502"/>
    </row>
    <row r="544" spans="16:19" ht="15">
      <c r="P544" s="502"/>
      <c r="Q544" s="502"/>
      <c r="R544" s="502"/>
      <c r="S544" s="502"/>
    </row>
    <row r="545" spans="16:19" ht="15">
      <c r="P545" s="502"/>
      <c r="Q545" s="502"/>
      <c r="R545" s="502"/>
      <c r="S545" s="502"/>
    </row>
    <row r="546" spans="16:19" ht="15">
      <c r="P546" s="502"/>
      <c r="Q546" s="502"/>
      <c r="R546" s="502"/>
      <c r="S546" s="502"/>
    </row>
    <row r="547" spans="16:19" ht="15">
      <c r="P547" s="502"/>
      <c r="Q547" s="502"/>
      <c r="R547" s="502"/>
      <c r="S547" s="502"/>
    </row>
    <row r="548" spans="16:19" ht="15">
      <c r="P548" s="502"/>
      <c r="Q548" s="502"/>
      <c r="R548" s="502"/>
      <c r="S548" s="502"/>
    </row>
    <row r="549" spans="16:19" ht="15">
      <c r="P549" s="502"/>
      <c r="Q549" s="502"/>
      <c r="R549" s="502"/>
      <c r="S549" s="502"/>
    </row>
    <row r="550" spans="16:19" ht="15">
      <c r="P550" s="502"/>
      <c r="Q550" s="502"/>
      <c r="R550" s="502"/>
      <c r="S550" s="502"/>
    </row>
    <row r="551" spans="16:19" ht="15">
      <c r="P551" s="502"/>
      <c r="Q551" s="502"/>
      <c r="R551" s="502"/>
      <c r="S551" s="502"/>
    </row>
    <row r="552" spans="16:19" ht="15">
      <c r="P552" s="502"/>
      <c r="Q552" s="502"/>
      <c r="R552" s="502"/>
      <c r="S552" s="502"/>
    </row>
    <row r="553" spans="16:19" ht="15">
      <c r="P553" s="502"/>
      <c r="Q553" s="502"/>
      <c r="R553" s="502"/>
      <c r="S553" s="502"/>
    </row>
    <row r="554" spans="16:19" ht="15">
      <c r="P554" s="502"/>
      <c r="Q554" s="502"/>
      <c r="R554" s="502"/>
      <c r="S554" s="502"/>
    </row>
    <row r="555" spans="16:19" ht="15">
      <c r="P555" s="502"/>
      <c r="Q555" s="502"/>
      <c r="R555" s="502"/>
      <c r="S555" s="502"/>
    </row>
    <row r="556" spans="16:19" ht="15">
      <c r="P556" s="502"/>
      <c r="Q556" s="502"/>
      <c r="R556" s="502"/>
      <c r="S556" s="502"/>
    </row>
    <row r="557" spans="16:19" ht="15">
      <c r="P557" s="502"/>
      <c r="Q557" s="502"/>
      <c r="R557" s="502"/>
      <c r="S557" s="502"/>
    </row>
    <row r="558" spans="16:19" ht="15">
      <c r="P558" s="502"/>
      <c r="Q558" s="502"/>
      <c r="R558" s="502"/>
      <c r="S558" s="502"/>
    </row>
    <row r="559" spans="16:19" ht="15">
      <c r="P559" s="502"/>
      <c r="Q559" s="502"/>
      <c r="R559" s="502"/>
      <c r="S559" s="502"/>
    </row>
    <row r="560" spans="16:19" ht="15">
      <c r="P560" s="502"/>
      <c r="Q560" s="502"/>
      <c r="R560" s="502"/>
      <c r="S560" s="502"/>
    </row>
    <row r="561" spans="16:19" ht="15">
      <c r="P561" s="502"/>
      <c r="Q561" s="502"/>
      <c r="R561" s="502"/>
      <c r="S561" s="502"/>
    </row>
    <row r="562" spans="16:19" ht="15">
      <c r="P562" s="502"/>
      <c r="Q562" s="502"/>
      <c r="R562" s="502"/>
      <c r="S562" s="502"/>
    </row>
    <row r="563" spans="16:19" ht="15">
      <c r="P563" s="502"/>
      <c r="Q563" s="502"/>
      <c r="R563" s="502"/>
      <c r="S563" s="502"/>
    </row>
    <row r="564" spans="16:19" ht="15">
      <c r="P564" s="502"/>
      <c r="Q564" s="502"/>
      <c r="R564" s="502"/>
      <c r="S564" s="502"/>
    </row>
    <row r="565" spans="16:19" ht="15">
      <c r="P565" s="502"/>
      <c r="Q565" s="502"/>
      <c r="R565" s="502"/>
      <c r="S565" s="502"/>
    </row>
    <row r="566" spans="16:19" ht="15">
      <c r="P566" s="502"/>
      <c r="Q566" s="502"/>
      <c r="R566" s="502"/>
      <c r="S566" s="502"/>
    </row>
    <row r="567" spans="16:19" ht="15">
      <c r="P567" s="502"/>
      <c r="Q567" s="502"/>
      <c r="R567" s="502"/>
      <c r="S567" s="502"/>
    </row>
    <row r="568" spans="16:19" ht="15">
      <c r="P568" s="502"/>
      <c r="Q568" s="502"/>
      <c r="R568" s="502"/>
      <c r="S568" s="502"/>
    </row>
    <row r="569" spans="16:19" ht="15">
      <c r="P569" s="502"/>
      <c r="Q569" s="502"/>
      <c r="R569" s="502"/>
      <c r="S569" s="502"/>
    </row>
    <row r="570" spans="16:19" ht="15">
      <c r="P570" s="502"/>
      <c r="Q570" s="502"/>
      <c r="R570" s="502"/>
      <c r="S570" s="502"/>
    </row>
    <row r="571" spans="16:19" ht="15">
      <c r="P571" s="502"/>
      <c r="Q571" s="502"/>
      <c r="R571" s="502"/>
      <c r="S571" s="502"/>
    </row>
    <row r="572" spans="16:19" ht="15">
      <c r="P572" s="502"/>
      <c r="Q572" s="502"/>
      <c r="R572" s="502"/>
      <c r="S572" s="502"/>
    </row>
    <row r="573" spans="16:19" ht="15">
      <c r="P573" s="502"/>
      <c r="Q573" s="502"/>
      <c r="R573" s="502"/>
      <c r="S573" s="502"/>
    </row>
    <row r="574" spans="16:19" ht="15">
      <c r="P574" s="502"/>
      <c r="Q574" s="502"/>
      <c r="R574" s="502"/>
      <c r="S574" s="502"/>
    </row>
    <row r="575" spans="16:19" ht="15">
      <c r="P575" s="502"/>
      <c r="Q575" s="502"/>
      <c r="R575" s="502"/>
      <c r="S575" s="502"/>
    </row>
    <row r="576" spans="16:19" ht="15">
      <c r="P576" s="502"/>
      <c r="Q576" s="502"/>
      <c r="R576" s="502"/>
      <c r="S576" s="502"/>
    </row>
    <row r="577" spans="16:19" ht="15">
      <c r="P577" s="502"/>
      <c r="Q577" s="502"/>
      <c r="R577" s="502"/>
      <c r="S577" s="502"/>
    </row>
    <row r="578" spans="16:19" ht="15">
      <c r="P578" s="502"/>
      <c r="Q578" s="502"/>
      <c r="R578" s="502"/>
      <c r="S578" s="502"/>
    </row>
    <row r="579" spans="16:19" ht="15">
      <c r="P579" s="502"/>
      <c r="Q579" s="502"/>
      <c r="R579" s="502"/>
      <c r="S579" s="502"/>
    </row>
    <row r="580" spans="16:19" ht="15">
      <c r="P580" s="502"/>
      <c r="Q580" s="502"/>
      <c r="R580" s="502"/>
      <c r="S580" s="502"/>
    </row>
    <row r="581" spans="16:19" ht="15">
      <c r="P581" s="502"/>
      <c r="Q581" s="502"/>
      <c r="R581" s="502"/>
      <c r="S581" s="502"/>
    </row>
    <row r="582" spans="16:19" ht="15">
      <c r="P582" s="502"/>
      <c r="Q582" s="502"/>
      <c r="R582" s="502"/>
      <c r="S582" s="502"/>
    </row>
    <row r="583" spans="16:19" ht="15">
      <c r="P583" s="502"/>
      <c r="Q583" s="502"/>
      <c r="R583" s="502"/>
      <c r="S583" s="502"/>
    </row>
    <row r="584" spans="16:19" ht="15">
      <c r="P584" s="502"/>
      <c r="Q584" s="502"/>
      <c r="R584" s="502"/>
      <c r="S584" s="502"/>
    </row>
    <row r="585" spans="16:19" ht="15">
      <c r="P585" s="502"/>
      <c r="Q585" s="502"/>
      <c r="R585" s="502"/>
      <c r="S585" s="502"/>
    </row>
    <row r="586" spans="16:19" ht="15">
      <c r="P586" s="502"/>
      <c r="Q586" s="502"/>
      <c r="R586" s="502"/>
      <c r="S586" s="502"/>
    </row>
    <row r="587" spans="16:19" ht="15">
      <c r="P587" s="502"/>
      <c r="Q587" s="502"/>
      <c r="R587" s="502"/>
      <c r="S587" s="502"/>
    </row>
    <row r="588" spans="16:19" ht="15">
      <c r="P588" s="502"/>
      <c r="Q588" s="502"/>
      <c r="R588" s="502"/>
      <c r="S588" s="502"/>
    </row>
    <row r="589" spans="16:19" ht="15">
      <c r="P589" s="502"/>
      <c r="Q589" s="502"/>
      <c r="R589" s="502"/>
      <c r="S589" s="502"/>
    </row>
    <row r="590" spans="16:19" ht="15">
      <c r="P590" s="502"/>
      <c r="Q590" s="502"/>
      <c r="R590" s="502"/>
      <c r="S590" s="502"/>
    </row>
    <row r="591" spans="16:19" ht="15">
      <c r="P591" s="502"/>
      <c r="Q591" s="502"/>
      <c r="R591" s="502"/>
      <c r="S591" s="502"/>
    </row>
    <row r="592" spans="16:19" ht="15">
      <c r="P592" s="502"/>
      <c r="Q592" s="502"/>
      <c r="R592" s="502"/>
      <c r="S592" s="502"/>
    </row>
    <row r="593" spans="16:19" ht="15">
      <c r="P593" s="502"/>
      <c r="Q593" s="502"/>
      <c r="R593" s="502"/>
      <c r="S593" s="502"/>
    </row>
    <row r="594" spans="16:19" ht="15">
      <c r="P594" s="502"/>
      <c r="Q594" s="502"/>
      <c r="R594" s="502"/>
      <c r="S594" s="502"/>
    </row>
    <row r="595" spans="16:19" ht="15">
      <c r="P595" s="502"/>
      <c r="Q595" s="502"/>
      <c r="R595" s="502"/>
      <c r="S595" s="502"/>
    </row>
    <row r="596" spans="16:19" ht="15">
      <c r="P596" s="502"/>
      <c r="Q596" s="502"/>
      <c r="R596" s="502"/>
      <c r="S596" s="502"/>
    </row>
    <row r="597" spans="16:19" ht="15">
      <c r="P597" s="502"/>
      <c r="Q597" s="502"/>
      <c r="R597" s="502"/>
      <c r="S597" s="502"/>
    </row>
    <row r="598" spans="16:19" ht="15">
      <c r="P598" s="502"/>
      <c r="Q598" s="502"/>
      <c r="R598" s="502"/>
      <c r="S598" s="502"/>
    </row>
    <row r="599" spans="16:19" ht="15">
      <c r="P599" s="502"/>
      <c r="Q599" s="502"/>
      <c r="R599" s="502"/>
      <c r="S599" s="502"/>
    </row>
    <row r="600" spans="16:19" ht="15">
      <c r="P600" s="502"/>
      <c r="Q600" s="502"/>
      <c r="R600" s="502"/>
      <c r="S600" s="502"/>
    </row>
    <row r="601" spans="16:19" ht="15">
      <c r="P601" s="502"/>
      <c r="Q601" s="502"/>
      <c r="R601" s="502"/>
      <c r="S601" s="502"/>
    </row>
    <row r="602" spans="16:19" ht="15">
      <c r="P602" s="502"/>
      <c r="Q602" s="502"/>
      <c r="R602" s="502"/>
      <c r="S602" s="502"/>
    </row>
    <row r="603" spans="16:19" ht="15">
      <c r="P603" s="502"/>
      <c r="Q603" s="502"/>
      <c r="R603" s="502"/>
      <c r="S603" s="502"/>
    </row>
    <row r="604" spans="16:19" ht="15"/>
    <row r="605" spans="16:19" ht="15"/>
    <row r="606" spans="16:19" ht="15"/>
    <row r="607" spans="16:19" ht="15"/>
    <row r="608" spans="16:19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</sheetData>
  <mergeCells count="36">
    <mergeCell ref="P7:S7"/>
    <mergeCell ref="J4:M4"/>
    <mergeCell ref="O4:O8"/>
    <mergeCell ref="A3:A8"/>
    <mergeCell ref="N4:N8"/>
    <mergeCell ref="C4:C8"/>
    <mergeCell ref="E4:E8"/>
    <mergeCell ref="L6:L8"/>
    <mergeCell ref="B3:B8"/>
    <mergeCell ref="K5:M5"/>
    <mergeCell ref="D4:D8"/>
    <mergeCell ref="J5:J8"/>
    <mergeCell ref="M6:M8"/>
    <mergeCell ref="G3:G8"/>
    <mergeCell ref="A25:S25"/>
    <mergeCell ref="A29:S29"/>
    <mergeCell ref="A34:S34"/>
    <mergeCell ref="B2:S2"/>
    <mergeCell ref="P4:Q6"/>
    <mergeCell ref="R4:S6"/>
    <mergeCell ref="A15:S15"/>
    <mergeCell ref="C3:F3"/>
    <mergeCell ref="H3:H8"/>
    <mergeCell ref="I3:O3"/>
    <mergeCell ref="P3:S3"/>
    <mergeCell ref="F4:F8"/>
    <mergeCell ref="I4:I8"/>
    <mergeCell ref="K6:K8"/>
    <mergeCell ref="A10:S10"/>
    <mergeCell ref="A11:S11"/>
    <mergeCell ref="B60:N60"/>
    <mergeCell ref="A35:S35"/>
    <mergeCell ref="A39:S39"/>
    <mergeCell ref="A47:A48"/>
    <mergeCell ref="B51:S51"/>
    <mergeCell ref="B53:BV53"/>
  </mergeCells>
  <phoneticPr fontId="0" type="noConversion"/>
  <conditionalFormatting sqref="B12:S13 J34:O34 J35 B16:S22 J39">
    <cfRule type="cellIs" dxfId="0" priority="9" stopIfTrue="1" operator="equal">
      <formula>0</formula>
    </cfRule>
  </conditionalFormatting>
  <printOptions horizontalCentered="1"/>
  <pageMargins left="0.19685039370078741" right="0" top="0.31496062992125984" bottom="0" header="0.19685039370078741" footer="0.31496062992125984"/>
  <pageSetup paperSize="9" scale="89" orientation="landscape" horizontalDpi="4294967292" verticalDpi="4294967292" r:id="rId1"/>
  <headerFooter alignWithMargins="0"/>
  <rowBreaks count="2" manualBreakCount="2">
    <brk id="24" max="18" man="1"/>
    <brk id="39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806" t="s">
        <v>233</v>
      </c>
      <c r="D2" s="807"/>
      <c r="E2" s="807"/>
      <c r="F2" s="807"/>
      <c r="G2" s="808"/>
      <c r="H2" s="806" t="s">
        <v>0</v>
      </c>
      <c r="I2" s="807"/>
      <c r="J2" s="807"/>
      <c r="K2" s="807"/>
      <c r="L2" s="807"/>
      <c r="M2" s="807"/>
      <c r="N2" s="808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809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810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810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803" t="s">
        <v>249</v>
      </c>
      <c r="P5" s="804"/>
      <c r="Q5" s="804"/>
      <c r="R5" s="804"/>
      <c r="S5" s="804"/>
      <c r="T5" s="804"/>
      <c r="U5" s="804"/>
      <c r="V5" s="804"/>
      <c r="W5" s="804"/>
      <c r="X5" s="804"/>
      <c r="Y5" s="804"/>
      <c r="Z5" s="805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811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U65"/>
  <sheetViews>
    <sheetView workbookViewId="0">
      <selection sqref="A1:XFD1048576"/>
    </sheetView>
  </sheetViews>
  <sheetFormatPr defaultRowHeight="12.75"/>
  <cols>
    <col min="1" max="1" width="9.140625" style="213"/>
    <col min="2" max="14" width="9.140625" style="214"/>
    <col min="15" max="18" width="9.140625" style="271"/>
    <col min="19" max="16384" width="9.140625" style="214"/>
  </cols>
  <sheetData>
    <row r="1" spans="1:19">
      <c r="H1" s="215"/>
      <c r="I1" s="215"/>
    </row>
    <row r="2" spans="1:19" ht="13.5" thickBot="1">
      <c r="B2" s="840" t="s">
        <v>267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</row>
    <row r="3" spans="1:19" ht="13.5" thickBot="1">
      <c r="A3" s="841" t="s">
        <v>293</v>
      </c>
      <c r="B3" s="842" t="s">
        <v>268</v>
      </c>
      <c r="C3" s="843" t="s">
        <v>261</v>
      </c>
      <c r="D3" s="843"/>
      <c r="E3" s="843"/>
      <c r="F3" s="843"/>
      <c r="G3" s="833" t="s">
        <v>276</v>
      </c>
      <c r="H3" s="844" t="s">
        <v>269</v>
      </c>
      <c r="I3" s="844"/>
      <c r="J3" s="844"/>
      <c r="K3" s="844"/>
      <c r="L3" s="844"/>
      <c r="M3" s="844"/>
      <c r="N3" s="844"/>
      <c r="O3" s="845" t="s">
        <v>275</v>
      </c>
      <c r="P3" s="845"/>
      <c r="Q3" s="845"/>
      <c r="R3" s="845"/>
    </row>
    <row r="4" spans="1:19" ht="13.5" thickBot="1">
      <c r="A4" s="841"/>
      <c r="B4" s="842"/>
      <c r="C4" s="846" t="s">
        <v>278</v>
      </c>
      <c r="D4" s="846" t="s">
        <v>279</v>
      </c>
      <c r="E4" s="832" t="s">
        <v>297</v>
      </c>
      <c r="F4" s="832" t="s">
        <v>303</v>
      </c>
      <c r="G4" s="833"/>
      <c r="H4" s="832" t="s">
        <v>280</v>
      </c>
      <c r="I4" s="834" t="s">
        <v>282</v>
      </c>
      <c r="J4" s="834"/>
      <c r="K4" s="834"/>
      <c r="L4" s="834"/>
      <c r="M4" s="832" t="s">
        <v>283</v>
      </c>
      <c r="N4" s="832" t="s">
        <v>383</v>
      </c>
      <c r="O4" s="831" t="s">
        <v>273</v>
      </c>
      <c r="P4" s="831"/>
      <c r="Q4" s="831" t="s">
        <v>274</v>
      </c>
      <c r="R4" s="831"/>
    </row>
    <row r="5" spans="1:19" ht="13.5" thickBot="1">
      <c r="A5" s="841"/>
      <c r="B5" s="842"/>
      <c r="C5" s="846"/>
      <c r="D5" s="846"/>
      <c r="E5" s="832"/>
      <c r="F5" s="832"/>
      <c r="G5" s="833"/>
      <c r="H5" s="833"/>
      <c r="I5" s="832" t="s">
        <v>281</v>
      </c>
      <c r="J5" s="834" t="s">
        <v>270</v>
      </c>
      <c r="K5" s="834"/>
      <c r="L5" s="834"/>
      <c r="M5" s="832"/>
      <c r="N5" s="847"/>
      <c r="O5" s="831" t="s">
        <v>284</v>
      </c>
      <c r="P5" s="831"/>
      <c r="Q5" s="831"/>
      <c r="R5" s="831"/>
    </row>
    <row r="6" spans="1:19" ht="13.5" thickBot="1">
      <c r="A6" s="841"/>
      <c r="B6" s="842"/>
      <c r="C6" s="846"/>
      <c r="D6" s="846"/>
      <c r="E6" s="832"/>
      <c r="F6" s="832"/>
      <c r="G6" s="833"/>
      <c r="H6" s="833"/>
      <c r="I6" s="833"/>
      <c r="J6" s="832" t="s">
        <v>271</v>
      </c>
      <c r="K6" s="832" t="s">
        <v>370</v>
      </c>
      <c r="L6" s="832" t="s">
        <v>272</v>
      </c>
      <c r="M6" s="832"/>
      <c r="N6" s="847"/>
      <c r="O6" s="272">
        <v>1</v>
      </c>
      <c r="P6" s="272">
        <f>O6+1</f>
        <v>2</v>
      </c>
      <c r="Q6" s="272">
        <f>P6+1</f>
        <v>3</v>
      </c>
      <c r="R6" s="272">
        <f>Q6+1</f>
        <v>4</v>
      </c>
    </row>
    <row r="7" spans="1:19" ht="13.5" thickBot="1">
      <c r="A7" s="841"/>
      <c r="B7" s="842"/>
      <c r="C7" s="846"/>
      <c r="D7" s="846"/>
      <c r="E7" s="832"/>
      <c r="F7" s="832"/>
      <c r="G7" s="833"/>
      <c r="H7" s="833"/>
      <c r="I7" s="833"/>
      <c r="J7" s="832"/>
      <c r="K7" s="832"/>
      <c r="L7" s="832"/>
      <c r="M7" s="832"/>
      <c r="N7" s="847"/>
      <c r="O7" s="835" t="s">
        <v>384</v>
      </c>
      <c r="P7" s="836"/>
      <c r="Q7" s="836"/>
      <c r="R7" s="837"/>
    </row>
    <row r="8" spans="1:19" ht="13.5" thickBot="1">
      <c r="A8" s="841"/>
      <c r="B8" s="842"/>
      <c r="C8" s="846"/>
      <c r="D8" s="846"/>
      <c r="E8" s="832"/>
      <c r="F8" s="832"/>
      <c r="G8" s="833"/>
      <c r="H8" s="833"/>
      <c r="I8" s="833"/>
      <c r="J8" s="832"/>
      <c r="K8" s="832"/>
      <c r="L8" s="832"/>
      <c r="M8" s="832"/>
      <c r="N8" s="848"/>
      <c r="O8" s="273">
        <v>18</v>
      </c>
      <c r="P8" s="273">
        <v>15</v>
      </c>
      <c r="Q8" s="273"/>
      <c r="R8" s="273"/>
    </row>
    <row r="9" spans="1:19" ht="13.5" thickBot="1">
      <c r="A9" s="274">
        <v>1</v>
      </c>
      <c r="B9" s="275">
        <f>A9+1</f>
        <v>2</v>
      </c>
      <c r="C9" s="275">
        <f>B9+1</f>
        <v>3</v>
      </c>
      <c r="D9" s="275">
        <f>C9+1</f>
        <v>4</v>
      </c>
      <c r="E9" s="275">
        <v>5</v>
      </c>
      <c r="F9" s="275">
        <v>6</v>
      </c>
      <c r="G9" s="275">
        <v>7</v>
      </c>
      <c r="H9" s="275">
        <v>8</v>
      </c>
      <c r="I9" s="275">
        <f t="shared" ref="I9:R9" si="0">H9+1</f>
        <v>9</v>
      </c>
      <c r="J9" s="275">
        <f t="shared" si="0"/>
        <v>10</v>
      </c>
      <c r="K9" s="275">
        <f t="shared" si="0"/>
        <v>11</v>
      </c>
      <c r="L9" s="275">
        <f t="shared" si="0"/>
        <v>12</v>
      </c>
      <c r="M9" s="275">
        <f t="shared" si="0"/>
        <v>13</v>
      </c>
      <c r="N9" s="275">
        <f t="shared" si="0"/>
        <v>14</v>
      </c>
      <c r="O9" s="276">
        <f t="shared" si="0"/>
        <v>15</v>
      </c>
      <c r="P9" s="276">
        <f t="shared" si="0"/>
        <v>16</v>
      </c>
      <c r="Q9" s="276">
        <f t="shared" si="0"/>
        <v>17</v>
      </c>
      <c r="R9" s="276">
        <f t="shared" si="0"/>
        <v>18</v>
      </c>
    </row>
    <row r="10" spans="1:19">
      <c r="A10" s="838" t="s">
        <v>371</v>
      </c>
      <c r="B10" s="839"/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</row>
    <row r="11" spans="1:19" ht="13.5" thickBot="1">
      <c r="A11" s="820" t="s">
        <v>341</v>
      </c>
      <c r="B11" s="821"/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</row>
    <row r="12" spans="1:19" ht="76.5">
      <c r="A12" s="277" t="s">
        <v>349</v>
      </c>
      <c r="B12" s="269" t="s">
        <v>381</v>
      </c>
      <c r="C12" s="278"/>
      <c r="D12" s="278">
        <v>1</v>
      </c>
      <c r="E12" s="278"/>
      <c r="F12" s="278"/>
      <c r="G12" s="278">
        <v>3</v>
      </c>
      <c r="H12" s="279">
        <f>G12*30</f>
        <v>90</v>
      </c>
      <c r="I12" s="279">
        <f>J12+K12+L12</f>
        <v>30</v>
      </c>
      <c r="J12" s="279"/>
      <c r="K12" s="280">
        <v>30</v>
      </c>
      <c r="L12" s="280"/>
      <c r="M12" s="280">
        <f>H12-I12</f>
        <v>60</v>
      </c>
      <c r="N12" s="281"/>
      <c r="O12" s="282">
        <f>I12/18</f>
        <v>1.6666666666666667</v>
      </c>
      <c r="P12" s="283"/>
      <c r="Q12" s="283"/>
      <c r="R12" s="284"/>
      <c r="S12" s="214">
        <f>H12*0.4</f>
        <v>36</v>
      </c>
    </row>
    <row r="13" spans="1:19" ht="13.5" thickBot="1">
      <c r="A13" s="285" t="s">
        <v>350</v>
      </c>
      <c r="B13" s="270" t="s">
        <v>382</v>
      </c>
      <c r="C13" s="278"/>
      <c r="D13" s="278">
        <v>2</v>
      </c>
      <c r="E13" s="278"/>
      <c r="F13" s="278"/>
      <c r="G13" s="278">
        <v>3</v>
      </c>
      <c r="H13" s="279">
        <f>G13*30</f>
        <v>90</v>
      </c>
      <c r="I13" s="279">
        <f>J13+K13+L13</f>
        <v>34</v>
      </c>
      <c r="J13" s="279">
        <v>22</v>
      </c>
      <c r="K13" s="280">
        <v>12</v>
      </c>
      <c r="L13" s="280"/>
      <c r="M13" s="280">
        <f>H13-I13</f>
        <v>56</v>
      </c>
      <c r="N13" s="281"/>
      <c r="O13" s="286">
        <f>I13/18</f>
        <v>1.8888888888888888</v>
      </c>
      <c r="P13" s="287"/>
      <c r="Q13" s="287"/>
      <c r="R13" s="288"/>
      <c r="S13" s="214">
        <f>H13*0.4</f>
        <v>36</v>
      </c>
    </row>
    <row r="14" spans="1:19" ht="13.5" thickBot="1">
      <c r="A14" s="216"/>
      <c r="B14" s="289" t="s">
        <v>298</v>
      </c>
      <c r="C14" s="217">
        <v>0</v>
      </c>
      <c r="D14" s="218">
        <v>2</v>
      </c>
      <c r="E14" s="218"/>
      <c r="F14" s="219"/>
      <c r="G14" s="221">
        <f t="shared" ref="G14:R14" si="1">SUM(G12:G13)</f>
        <v>6</v>
      </c>
      <c r="H14" s="220">
        <f t="shared" si="1"/>
        <v>180</v>
      </c>
      <c r="I14" s="220">
        <f t="shared" si="1"/>
        <v>64</v>
      </c>
      <c r="J14" s="220">
        <f t="shared" si="1"/>
        <v>22</v>
      </c>
      <c r="K14" s="220">
        <f t="shared" si="1"/>
        <v>42</v>
      </c>
      <c r="L14" s="220">
        <f t="shared" si="1"/>
        <v>0</v>
      </c>
      <c r="M14" s="220">
        <f t="shared" si="1"/>
        <v>116</v>
      </c>
      <c r="N14" s="222">
        <f t="shared" si="1"/>
        <v>0</v>
      </c>
      <c r="O14" s="290">
        <f t="shared" si="1"/>
        <v>3.5555555555555554</v>
      </c>
      <c r="P14" s="291">
        <f t="shared" si="1"/>
        <v>0</v>
      </c>
      <c r="Q14" s="220">
        <f t="shared" si="1"/>
        <v>0</v>
      </c>
      <c r="R14" s="292">
        <f t="shared" si="1"/>
        <v>0</v>
      </c>
      <c r="S14" s="214">
        <f t="shared" ref="S14:S43" si="2">H14*0.4</f>
        <v>72</v>
      </c>
    </row>
    <row r="15" spans="1:19" ht="13.5" thickBot="1">
      <c r="A15" s="812" t="s">
        <v>342</v>
      </c>
      <c r="B15" s="813"/>
      <c r="C15" s="813"/>
      <c r="D15" s="813"/>
      <c r="E15" s="813"/>
      <c r="F15" s="813"/>
      <c r="G15" s="813"/>
      <c r="H15" s="813"/>
      <c r="I15" s="813"/>
      <c r="J15" s="813"/>
      <c r="K15" s="813"/>
      <c r="L15" s="813"/>
      <c r="M15" s="813"/>
      <c r="N15" s="813"/>
      <c r="O15" s="813"/>
      <c r="P15" s="813"/>
      <c r="Q15" s="813"/>
      <c r="R15" s="822"/>
      <c r="S15" s="214">
        <f t="shared" si="2"/>
        <v>0</v>
      </c>
    </row>
    <row r="16" spans="1:19" ht="51">
      <c r="A16" s="293" t="s">
        <v>351</v>
      </c>
      <c r="B16" s="294" t="s">
        <v>385</v>
      </c>
      <c r="C16" s="295">
        <v>1</v>
      </c>
      <c r="D16" s="295"/>
      <c r="E16" s="295"/>
      <c r="F16" s="295"/>
      <c r="G16" s="295">
        <v>3</v>
      </c>
      <c r="H16" s="296">
        <f t="shared" ref="H16:H23" si="3">G16*30</f>
        <v>90</v>
      </c>
      <c r="I16" s="296">
        <f t="shared" ref="I16:I23" si="4">J16+K16+L16</f>
        <v>36</v>
      </c>
      <c r="J16" s="296">
        <v>24</v>
      </c>
      <c r="K16" s="297">
        <v>12</v>
      </c>
      <c r="L16" s="297"/>
      <c r="M16" s="297">
        <f t="shared" ref="M16:M23" si="5">H16-I16</f>
        <v>54</v>
      </c>
      <c r="N16" s="298"/>
      <c r="O16" s="282">
        <f>I16/18</f>
        <v>2</v>
      </c>
      <c r="P16" s="283"/>
      <c r="Q16" s="283"/>
      <c r="R16" s="284"/>
      <c r="S16" s="214">
        <f t="shared" si="2"/>
        <v>36</v>
      </c>
    </row>
    <row r="17" spans="1:19" ht="140.25">
      <c r="A17" s="299" t="s">
        <v>352</v>
      </c>
      <c r="B17" s="269" t="s">
        <v>386</v>
      </c>
      <c r="C17" s="278">
        <v>2</v>
      </c>
      <c r="D17" s="278"/>
      <c r="E17" s="278"/>
      <c r="F17" s="278"/>
      <c r="G17" s="278">
        <v>4</v>
      </c>
      <c r="H17" s="279">
        <f t="shared" si="3"/>
        <v>120</v>
      </c>
      <c r="I17" s="279">
        <f t="shared" si="4"/>
        <v>48</v>
      </c>
      <c r="J17" s="279">
        <v>28</v>
      </c>
      <c r="K17" s="280">
        <v>20</v>
      </c>
      <c r="L17" s="280"/>
      <c r="M17" s="280">
        <f t="shared" si="5"/>
        <v>72</v>
      </c>
      <c r="N17" s="281"/>
      <c r="O17" s="300"/>
      <c r="P17" s="301">
        <f>I17/15</f>
        <v>3.2</v>
      </c>
      <c r="Q17" s="301"/>
      <c r="R17" s="302"/>
      <c r="S17" s="214">
        <f t="shared" si="2"/>
        <v>48</v>
      </c>
    </row>
    <row r="18" spans="1:19" ht="165.75">
      <c r="A18" s="299" t="s">
        <v>353</v>
      </c>
      <c r="B18" s="303" t="s">
        <v>387</v>
      </c>
      <c r="C18" s="278">
        <v>2</v>
      </c>
      <c r="D18" s="278"/>
      <c r="E18" s="278"/>
      <c r="F18" s="278"/>
      <c r="G18" s="278">
        <v>4</v>
      </c>
      <c r="H18" s="279">
        <f t="shared" si="3"/>
        <v>120</v>
      </c>
      <c r="I18" s="279">
        <f t="shared" si="4"/>
        <v>48</v>
      </c>
      <c r="J18" s="279">
        <v>28</v>
      </c>
      <c r="K18" s="280">
        <v>20</v>
      </c>
      <c r="L18" s="280"/>
      <c r="M18" s="280">
        <f t="shared" si="5"/>
        <v>72</v>
      </c>
      <c r="N18" s="281"/>
      <c r="O18" s="300"/>
      <c r="P18" s="301">
        <f>I18/15</f>
        <v>3.2</v>
      </c>
      <c r="Q18" s="301"/>
      <c r="R18" s="302"/>
      <c r="S18" s="214">
        <f t="shared" si="2"/>
        <v>48</v>
      </c>
    </row>
    <row r="19" spans="1:19" ht="51">
      <c r="A19" s="299" t="s">
        <v>354</v>
      </c>
      <c r="B19" s="269" t="s">
        <v>388</v>
      </c>
      <c r="C19" s="278">
        <v>2</v>
      </c>
      <c r="D19" s="278"/>
      <c r="E19" s="278"/>
      <c r="F19" s="278"/>
      <c r="G19" s="278">
        <v>4</v>
      </c>
      <c r="H19" s="279">
        <f t="shared" si="3"/>
        <v>120</v>
      </c>
      <c r="I19" s="279">
        <f t="shared" si="4"/>
        <v>48</v>
      </c>
      <c r="J19" s="279">
        <v>28</v>
      </c>
      <c r="K19" s="280">
        <v>20</v>
      </c>
      <c r="L19" s="280"/>
      <c r="M19" s="280">
        <f t="shared" si="5"/>
        <v>72</v>
      </c>
      <c r="N19" s="281"/>
      <c r="O19" s="300"/>
      <c r="P19" s="301">
        <f>I19/15</f>
        <v>3.2</v>
      </c>
      <c r="Q19" s="301"/>
      <c r="R19" s="302"/>
      <c r="S19" s="214">
        <f t="shared" si="2"/>
        <v>48</v>
      </c>
    </row>
    <row r="20" spans="1:19" s="313" customFormat="1">
      <c r="A20" s="304" t="s">
        <v>355</v>
      </c>
      <c r="B20" s="305" t="s">
        <v>389</v>
      </c>
      <c r="C20" s="306">
        <v>1</v>
      </c>
      <c r="D20" s="306"/>
      <c r="E20" s="306"/>
      <c r="F20" s="306"/>
      <c r="G20" s="306">
        <v>7</v>
      </c>
      <c r="H20" s="307">
        <f t="shared" si="3"/>
        <v>210</v>
      </c>
      <c r="I20" s="307">
        <f t="shared" si="4"/>
        <v>72</v>
      </c>
      <c r="J20" s="307">
        <v>40</v>
      </c>
      <c r="K20" s="308">
        <v>32</v>
      </c>
      <c r="L20" s="308"/>
      <c r="M20" s="308">
        <f t="shared" si="5"/>
        <v>138</v>
      </c>
      <c r="N20" s="309"/>
      <c r="O20" s="310">
        <f>I20/18</f>
        <v>4</v>
      </c>
      <c r="P20" s="311"/>
      <c r="Q20" s="311"/>
      <c r="R20" s="312"/>
      <c r="S20" s="313">
        <f t="shared" si="2"/>
        <v>84</v>
      </c>
    </row>
    <row r="21" spans="1:19" ht="89.25">
      <c r="A21" s="299" t="s">
        <v>356</v>
      </c>
      <c r="B21" s="269" t="s">
        <v>390</v>
      </c>
      <c r="C21" s="278">
        <v>1</v>
      </c>
      <c r="D21" s="278"/>
      <c r="E21" s="278"/>
      <c r="F21" s="278"/>
      <c r="G21" s="278">
        <v>3</v>
      </c>
      <c r="H21" s="279">
        <f t="shared" si="3"/>
        <v>90</v>
      </c>
      <c r="I21" s="279">
        <f t="shared" si="4"/>
        <v>36</v>
      </c>
      <c r="J21" s="279">
        <v>24</v>
      </c>
      <c r="K21" s="280">
        <v>12</v>
      </c>
      <c r="L21" s="280"/>
      <c r="M21" s="280">
        <f t="shared" si="5"/>
        <v>54</v>
      </c>
      <c r="N21" s="281"/>
      <c r="O21" s="300">
        <f>I21/18</f>
        <v>2</v>
      </c>
      <c r="P21" s="301"/>
      <c r="Q21" s="301"/>
      <c r="R21" s="302"/>
      <c r="S21" s="214">
        <f t="shared" si="2"/>
        <v>36</v>
      </c>
    </row>
    <row r="22" spans="1:19" ht="102">
      <c r="A22" s="299" t="s">
        <v>357</v>
      </c>
      <c r="B22" s="269" t="s">
        <v>391</v>
      </c>
      <c r="C22" s="278"/>
      <c r="D22" s="278">
        <v>1</v>
      </c>
      <c r="E22" s="278"/>
      <c r="F22" s="278"/>
      <c r="G22" s="278">
        <v>3</v>
      </c>
      <c r="H22" s="279">
        <f t="shared" si="3"/>
        <v>90</v>
      </c>
      <c r="I22" s="279">
        <f t="shared" si="4"/>
        <v>34</v>
      </c>
      <c r="J22" s="279">
        <v>22</v>
      </c>
      <c r="K22" s="280">
        <v>12</v>
      </c>
      <c r="L22" s="280"/>
      <c r="M22" s="280">
        <f t="shared" si="5"/>
        <v>56</v>
      </c>
      <c r="N22" s="281"/>
      <c r="O22" s="300">
        <f>I22/18</f>
        <v>1.8888888888888888</v>
      </c>
      <c r="P22" s="301"/>
      <c r="Q22" s="301"/>
      <c r="R22" s="302"/>
      <c r="S22" s="214">
        <f t="shared" si="2"/>
        <v>36</v>
      </c>
    </row>
    <row r="23" spans="1:19" s="323" customFormat="1" ht="77.25" thickBot="1">
      <c r="A23" s="314" t="s">
        <v>358</v>
      </c>
      <c r="B23" s="315" t="s">
        <v>392</v>
      </c>
      <c r="C23" s="316"/>
      <c r="D23" s="316"/>
      <c r="E23" s="316"/>
      <c r="F23" s="316"/>
      <c r="G23" s="316">
        <v>15</v>
      </c>
      <c r="H23" s="317">
        <f t="shared" si="3"/>
        <v>450</v>
      </c>
      <c r="I23" s="317">
        <f t="shared" si="4"/>
        <v>0</v>
      </c>
      <c r="J23" s="317"/>
      <c r="K23" s="318"/>
      <c r="L23" s="318"/>
      <c r="M23" s="318">
        <f t="shared" si="5"/>
        <v>450</v>
      </c>
      <c r="N23" s="319">
        <v>360</v>
      </c>
      <c r="O23" s="320"/>
      <c r="P23" s="321"/>
      <c r="Q23" s="321"/>
      <c r="R23" s="322"/>
      <c r="S23" s="213">
        <f t="shared" si="2"/>
        <v>180</v>
      </c>
    </row>
    <row r="24" spans="1:19" ht="13.5" thickBot="1">
      <c r="A24" s="324"/>
      <c r="B24" s="289" t="s">
        <v>299</v>
      </c>
      <c r="C24" s="217">
        <v>6</v>
      </c>
      <c r="D24" s="218">
        <v>1</v>
      </c>
      <c r="E24" s="218"/>
      <c r="F24" s="218"/>
      <c r="G24" s="221">
        <f t="shared" ref="G24:R24" si="6">SUM(G16:G23)</f>
        <v>43</v>
      </c>
      <c r="H24" s="325">
        <f t="shared" si="6"/>
        <v>1290</v>
      </c>
      <c r="I24" s="325">
        <f t="shared" si="6"/>
        <v>322</v>
      </c>
      <c r="J24" s="325">
        <f t="shared" si="6"/>
        <v>194</v>
      </c>
      <c r="K24" s="325">
        <f t="shared" si="6"/>
        <v>128</v>
      </c>
      <c r="L24" s="325">
        <f t="shared" si="6"/>
        <v>0</v>
      </c>
      <c r="M24" s="325">
        <f t="shared" si="6"/>
        <v>968</v>
      </c>
      <c r="N24" s="325">
        <f t="shared" si="6"/>
        <v>360</v>
      </c>
      <c r="O24" s="325">
        <f t="shared" si="6"/>
        <v>9.8888888888888893</v>
      </c>
      <c r="P24" s="325">
        <f t="shared" si="6"/>
        <v>9.6000000000000014</v>
      </c>
      <c r="Q24" s="325">
        <f t="shared" si="6"/>
        <v>0</v>
      </c>
      <c r="R24" s="326">
        <f t="shared" si="6"/>
        <v>0</v>
      </c>
      <c r="S24" s="214">
        <f t="shared" si="2"/>
        <v>516</v>
      </c>
    </row>
    <row r="25" spans="1:19" s="230" customFormat="1" ht="13.5" thickBot="1">
      <c r="A25" s="823" t="s">
        <v>343</v>
      </c>
      <c r="B25" s="824"/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  <c r="O25" s="824"/>
      <c r="P25" s="824"/>
      <c r="Q25" s="824"/>
      <c r="R25" s="824"/>
      <c r="S25" s="214">
        <f t="shared" si="2"/>
        <v>0</v>
      </c>
    </row>
    <row r="26" spans="1:19" s="329" customFormat="1">
      <c r="A26" s="327" t="s">
        <v>355</v>
      </c>
      <c r="B26" s="328" t="s">
        <v>393</v>
      </c>
      <c r="C26" s="278"/>
      <c r="D26" s="278" t="s">
        <v>394</v>
      </c>
      <c r="E26" s="278"/>
      <c r="F26" s="278"/>
      <c r="G26" s="278">
        <v>3</v>
      </c>
      <c r="H26" s="279">
        <f>G26*30</f>
        <v>90</v>
      </c>
      <c r="I26" s="279"/>
      <c r="J26" s="279"/>
      <c r="K26" s="280"/>
      <c r="L26" s="280"/>
      <c r="M26" s="280">
        <f>H26-I26</f>
        <v>90</v>
      </c>
      <c r="N26" s="281">
        <v>60</v>
      </c>
      <c r="O26" s="282"/>
      <c r="P26" s="283"/>
      <c r="Q26" s="283"/>
      <c r="R26" s="284"/>
      <c r="S26" s="214">
        <f t="shared" si="2"/>
        <v>36</v>
      </c>
    </row>
    <row r="27" spans="1:19" s="329" customFormat="1" ht="13.5" thickBot="1">
      <c r="A27" s="327" t="s">
        <v>356</v>
      </c>
      <c r="B27" s="328" t="s">
        <v>395</v>
      </c>
      <c r="C27" s="278"/>
      <c r="D27" s="278" t="s">
        <v>367</v>
      </c>
      <c r="E27" s="278"/>
      <c r="F27" s="278"/>
      <c r="G27" s="278">
        <v>12</v>
      </c>
      <c r="H27" s="279">
        <f>G27*30</f>
        <v>360</v>
      </c>
      <c r="I27" s="279"/>
      <c r="J27" s="279"/>
      <c r="K27" s="280"/>
      <c r="L27" s="280"/>
      <c r="M27" s="280">
        <f>H27-I27</f>
        <v>360</v>
      </c>
      <c r="N27" s="281">
        <v>240</v>
      </c>
      <c r="O27" s="330"/>
      <c r="P27" s="331"/>
      <c r="Q27" s="331"/>
      <c r="R27" s="332"/>
      <c r="S27" s="214">
        <f t="shared" si="2"/>
        <v>144</v>
      </c>
    </row>
    <row r="28" spans="1:19" s="230" customFormat="1" ht="26.25" thickBot="1">
      <c r="A28" s="223"/>
      <c r="B28" s="333" t="s">
        <v>344</v>
      </c>
      <c r="C28" s="224"/>
      <c r="D28" s="225">
        <v>2</v>
      </c>
      <c r="E28" s="226"/>
      <c r="F28" s="226"/>
      <c r="G28" s="227">
        <f t="shared" ref="G28:R28" si="7">SUM(G26:G27)</f>
        <v>15</v>
      </c>
      <c r="H28" s="228">
        <f t="shared" si="7"/>
        <v>450</v>
      </c>
      <c r="I28" s="228">
        <f t="shared" si="7"/>
        <v>0</v>
      </c>
      <c r="J28" s="228">
        <f t="shared" si="7"/>
        <v>0</v>
      </c>
      <c r="K28" s="228">
        <f t="shared" si="7"/>
        <v>0</v>
      </c>
      <c r="L28" s="228">
        <f t="shared" si="7"/>
        <v>0</v>
      </c>
      <c r="M28" s="228">
        <f t="shared" si="7"/>
        <v>450</v>
      </c>
      <c r="N28" s="229">
        <f t="shared" si="7"/>
        <v>300</v>
      </c>
      <c r="O28" s="228">
        <f t="shared" si="7"/>
        <v>0</v>
      </c>
      <c r="P28" s="228">
        <f t="shared" si="7"/>
        <v>0</v>
      </c>
      <c r="Q28" s="228">
        <f t="shared" si="7"/>
        <v>0</v>
      </c>
      <c r="R28" s="228">
        <f t="shared" si="7"/>
        <v>0</v>
      </c>
      <c r="S28" s="214">
        <f t="shared" si="2"/>
        <v>180</v>
      </c>
    </row>
    <row r="29" spans="1:19" s="230" customFormat="1" ht="13.5" thickBot="1">
      <c r="A29" s="825" t="s">
        <v>345</v>
      </c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26"/>
      <c r="S29" s="214">
        <f t="shared" si="2"/>
        <v>0</v>
      </c>
    </row>
    <row r="30" spans="1:19" s="329" customFormat="1" ht="38.25">
      <c r="A30" s="334" t="s">
        <v>358</v>
      </c>
      <c r="B30" s="335" t="s">
        <v>379</v>
      </c>
      <c r="C30" s="336"/>
      <c r="D30" s="336"/>
      <c r="E30" s="336"/>
      <c r="F30" s="336"/>
      <c r="G30" s="336">
        <v>1.5</v>
      </c>
      <c r="H30" s="337">
        <f>G30*30</f>
        <v>45</v>
      </c>
      <c r="I30" s="337"/>
      <c r="J30" s="337"/>
      <c r="K30" s="338"/>
      <c r="L30" s="338"/>
      <c r="M30" s="338">
        <f>H30-I30</f>
        <v>45</v>
      </c>
      <c r="N30" s="338">
        <v>30</v>
      </c>
      <c r="O30" s="283"/>
      <c r="P30" s="283"/>
      <c r="Q30" s="283"/>
      <c r="R30" s="284"/>
      <c r="S30" s="214">
        <f t="shared" si="2"/>
        <v>18</v>
      </c>
    </row>
    <row r="31" spans="1:19" s="329" customFormat="1" ht="64.5" thickBot="1">
      <c r="A31" s="339" t="s">
        <v>358</v>
      </c>
      <c r="B31" s="340" t="s">
        <v>380</v>
      </c>
      <c r="C31" s="341"/>
      <c r="D31" s="341"/>
      <c r="E31" s="341"/>
      <c r="F31" s="341"/>
      <c r="G31" s="341">
        <v>1.5</v>
      </c>
      <c r="H31" s="342">
        <f>G31*30</f>
        <v>45</v>
      </c>
      <c r="I31" s="342"/>
      <c r="J31" s="342"/>
      <c r="K31" s="343"/>
      <c r="L31" s="343"/>
      <c r="M31" s="343">
        <f>H31-I31</f>
        <v>45</v>
      </c>
      <c r="N31" s="343">
        <v>30</v>
      </c>
      <c r="O31" s="287"/>
      <c r="P31" s="287"/>
      <c r="Q31" s="287"/>
      <c r="R31" s="288"/>
      <c r="S31" s="214">
        <f t="shared" si="2"/>
        <v>18</v>
      </c>
    </row>
    <row r="32" spans="1:19" s="230" customFormat="1" ht="39" thickBot="1">
      <c r="A32" s="344"/>
      <c r="B32" s="345" t="s">
        <v>346</v>
      </c>
      <c r="C32" s="346"/>
      <c r="D32" s="346"/>
      <c r="E32" s="347"/>
      <c r="F32" s="347"/>
      <c r="G32" s="348">
        <f>SUM(G30:G31)</f>
        <v>3</v>
      </c>
      <c r="H32" s="349">
        <f t="shared" ref="H32:N32" si="8">SUM(H30:H31)</f>
        <v>90</v>
      </c>
      <c r="I32" s="349">
        <f t="shared" si="8"/>
        <v>0</v>
      </c>
      <c r="J32" s="349">
        <f t="shared" si="8"/>
        <v>0</v>
      </c>
      <c r="K32" s="349">
        <f t="shared" si="8"/>
        <v>0</v>
      </c>
      <c r="L32" s="349">
        <f t="shared" si="8"/>
        <v>0</v>
      </c>
      <c r="M32" s="349">
        <f t="shared" si="8"/>
        <v>90</v>
      </c>
      <c r="N32" s="349">
        <f t="shared" si="8"/>
        <v>60</v>
      </c>
      <c r="O32" s="350">
        <f>SUM(O30:O30)</f>
        <v>0</v>
      </c>
      <c r="P32" s="349">
        <f>SUM(P30:P30)</f>
        <v>0</v>
      </c>
      <c r="Q32" s="349">
        <f>SUM(Q30:Q30)</f>
        <v>0</v>
      </c>
      <c r="R32" s="351">
        <f>SUM(R30:R30)</f>
        <v>0</v>
      </c>
      <c r="S32" s="214">
        <f t="shared" si="2"/>
        <v>36</v>
      </c>
    </row>
    <row r="33" spans="1:19" ht="77.25" thickBot="1">
      <c r="A33" s="352"/>
      <c r="B33" s="231" t="s">
        <v>372</v>
      </c>
      <c r="C33" s="353">
        <f>C14+C24+C28+C32</f>
        <v>6</v>
      </c>
      <c r="D33" s="353">
        <f>D14+D24+D28+D32</f>
        <v>5</v>
      </c>
      <c r="E33" s="353">
        <f>E14+E24+E28+E32</f>
        <v>0</v>
      </c>
      <c r="F33" s="353">
        <f>F14+F24+F28+F32</f>
        <v>0</v>
      </c>
      <c r="G33" s="354">
        <f t="shared" ref="G33:R33" si="9">SUM(G14,G24,G28,G32)</f>
        <v>67</v>
      </c>
      <c r="H33" s="353">
        <f t="shared" si="9"/>
        <v>2010</v>
      </c>
      <c r="I33" s="353">
        <f t="shared" si="9"/>
        <v>386</v>
      </c>
      <c r="J33" s="353">
        <f t="shared" si="9"/>
        <v>216</v>
      </c>
      <c r="K33" s="353">
        <f t="shared" si="9"/>
        <v>170</v>
      </c>
      <c r="L33" s="353">
        <f t="shared" si="9"/>
        <v>0</v>
      </c>
      <c r="M33" s="353">
        <f t="shared" si="9"/>
        <v>1624</v>
      </c>
      <c r="N33" s="353">
        <f t="shared" si="9"/>
        <v>720</v>
      </c>
      <c r="O33" s="353">
        <f t="shared" si="9"/>
        <v>13.444444444444445</v>
      </c>
      <c r="P33" s="353">
        <f t="shared" si="9"/>
        <v>9.6000000000000014</v>
      </c>
      <c r="Q33" s="353">
        <f t="shared" si="9"/>
        <v>0</v>
      </c>
      <c r="R33" s="353">
        <f t="shared" si="9"/>
        <v>0</v>
      </c>
      <c r="S33" s="214">
        <f t="shared" si="2"/>
        <v>804</v>
      </c>
    </row>
    <row r="34" spans="1:19" s="230" customFormat="1">
      <c r="A34" s="828" t="s">
        <v>300</v>
      </c>
      <c r="B34" s="829"/>
      <c r="C34" s="829"/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30"/>
      <c r="S34" s="214">
        <f t="shared" si="2"/>
        <v>0</v>
      </c>
    </row>
    <row r="35" spans="1:19" ht="13.5" thickBot="1">
      <c r="A35" s="820" t="s">
        <v>396</v>
      </c>
      <c r="B35" s="821"/>
      <c r="C35" s="821"/>
      <c r="D35" s="821"/>
      <c r="E35" s="821"/>
      <c r="F35" s="821"/>
      <c r="G35" s="821"/>
      <c r="H35" s="821"/>
      <c r="I35" s="821"/>
      <c r="J35" s="821"/>
      <c r="K35" s="821"/>
      <c r="L35" s="821"/>
      <c r="M35" s="821"/>
      <c r="N35" s="821"/>
      <c r="O35" s="821"/>
      <c r="P35" s="821"/>
      <c r="Q35" s="821"/>
      <c r="R35" s="827"/>
      <c r="S35" s="214">
        <f t="shared" si="2"/>
        <v>0</v>
      </c>
    </row>
    <row r="36" spans="1:19" ht="229.5">
      <c r="A36" s="355" t="s">
        <v>359</v>
      </c>
      <c r="B36" s="356" t="s">
        <v>397</v>
      </c>
      <c r="C36" s="357"/>
      <c r="D36" s="357">
        <v>2</v>
      </c>
      <c r="E36" s="357"/>
      <c r="F36" s="357"/>
      <c r="G36" s="295">
        <v>4</v>
      </c>
      <c r="H36" s="279">
        <f>G36*30</f>
        <v>120</v>
      </c>
      <c r="I36" s="279">
        <f>J36+K36+L36</f>
        <v>48</v>
      </c>
      <c r="J36" s="357">
        <v>28</v>
      </c>
      <c r="K36" s="357">
        <v>20</v>
      </c>
      <c r="L36" s="357"/>
      <c r="M36" s="280">
        <f>H36-I36</f>
        <v>72</v>
      </c>
      <c r="N36" s="358"/>
      <c r="O36" s="359"/>
      <c r="P36" s="337">
        <f>I36/15</f>
        <v>3.2</v>
      </c>
      <c r="Q36" s="337"/>
      <c r="R36" s="360"/>
      <c r="S36" s="214">
        <f t="shared" si="2"/>
        <v>48</v>
      </c>
    </row>
    <row r="37" spans="1:19" ht="179.25" thickBot="1">
      <c r="A37" s="361" t="s">
        <v>360</v>
      </c>
      <c r="B37" s="362" t="s">
        <v>398</v>
      </c>
      <c r="C37" s="363"/>
      <c r="D37" s="363">
        <v>1</v>
      </c>
      <c r="E37" s="363"/>
      <c r="F37" s="363"/>
      <c r="G37" s="295">
        <v>3</v>
      </c>
      <c r="H37" s="279">
        <f>G37*30</f>
        <v>90</v>
      </c>
      <c r="I37" s="279">
        <f>J37+K37+L37</f>
        <v>34</v>
      </c>
      <c r="J37" s="363">
        <v>22</v>
      </c>
      <c r="K37" s="363">
        <v>12</v>
      </c>
      <c r="L37" s="363"/>
      <c r="M37" s="280">
        <f>H37-I37</f>
        <v>56</v>
      </c>
      <c r="N37" s="364"/>
      <c r="O37" s="365">
        <f>I37/18</f>
        <v>1.8888888888888888</v>
      </c>
      <c r="P37" s="279"/>
      <c r="Q37" s="279"/>
      <c r="R37" s="366"/>
      <c r="S37" s="214">
        <f t="shared" si="2"/>
        <v>36</v>
      </c>
    </row>
    <row r="38" spans="1:19" ht="51.75" thickBot="1">
      <c r="A38" s="216"/>
      <c r="B38" s="235" t="s">
        <v>399</v>
      </c>
      <c r="C38" s="236">
        <v>0</v>
      </c>
      <c r="D38" s="237">
        <v>2</v>
      </c>
      <c r="E38" s="238"/>
      <c r="F38" s="238"/>
      <c r="G38" s="239">
        <f t="shared" ref="G38:R38" si="10">SUM(G35:G37)</f>
        <v>7</v>
      </c>
      <c r="H38" s="233">
        <f t="shared" si="10"/>
        <v>210</v>
      </c>
      <c r="I38" s="233">
        <f t="shared" si="10"/>
        <v>82</v>
      </c>
      <c r="J38" s="233">
        <f t="shared" si="10"/>
        <v>50</v>
      </c>
      <c r="K38" s="233">
        <f t="shared" si="10"/>
        <v>32</v>
      </c>
      <c r="L38" s="233">
        <f t="shared" si="10"/>
        <v>0</v>
      </c>
      <c r="M38" s="233">
        <f t="shared" si="10"/>
        <v>128</v>
      </c>
      <c r="N38" s="240">
        <f t="shared" si="10"/>
        <v>0</v>
      </c>
      <c r="O38" s="232">
        <f t="shared" si="10"/>
        <v>1.8888888888888888</v>
      </c>
      <c r="P38" s="233">
        <f t="shared" si="10"/>
        <v>3.2</v>
      </c>
      <c r="Q38" s="233">
        <f t="shared" si="10"/>
        <v>0</v>
      </c>
      <c r="R38" s="234">
        <f t="shared" si="10"/>
        <v>0</v>
      </c>
      <c r="S38" s="214">
        <f t="shared" si="2"/>
        <v>84</v>
      </c>
    </row>
    <row r="39" spans="1:19" ht="13.5" thickBot="1">
      <c r="A39" s="812" t="s">
        <v>400</v>
      </c>
      <c r="B39" s="813"/>
      <c r="C39" s="813"/>
      <c r="D39" s="813"/>
      <c r="E39" s="813"/>
      <c r="F39" s="813"/>
      <c r="G39" s="813"/>
      <c r="H39" s="813"/>
      <c r="I39" s="813"/>
      <c r="J39" s="813"/>
      <c r="K39" s="813"/>
      <c r="L39" s="813"/>
      <c r="M39" s="813"/>
      <c r="N39" s="813"/>
      <c r="O39" s="814"/>
      <c r="P39" s="814"/>
      <c r="Q39" s="814"/>
      <c r="R39" s="815"/>
      <c r="S39" s="214">
        <f t="shared" si="2"/>
        <v>0</v>
      </c>
    </row>
    <row r="40" spans="1:19" ht="204">
      <c r="A40" s="367" t="s">
        <v>401</v>
      </c>
      <c r="B40" s="368" t="s">
        <v>402</v>
      </c>
      <c r="C40" s="295"/>
      <c r="D40" s="295">
        <v>1</v>
      </c>
      <c r="E40" s="295"/>
      <c r="F40" s="295"/>
      <c r="G40" s="295">
        <v>4</v>
      </c>
      <c r="H40" s="279">
        <f>G40*30</f>
        <v>120</v>
      </c>
      <c r="I40" s="279">
        <f>J40+K40+L40</f>
        <v>42</v>
      </c>
      <c r="J40" s="296">
        <v>26</v>
      </c>
      <c r="K40" s="297">
        <v>16</v>
      </c>
      <c r="L40" s="297"/>
      <c r="M40" s="280">
        <f>H40-I40</f>
        <v>78</v>
      </c>
      <c r="N40" s="298"/>
      <c r="O40" s="282">
        <f>I40/18</f>
        <v>2.3333333333333335</v>
      </c>
      <c r="P40" s="283"/>
      <c r="Q40" s="283"/>
      <c r="R40" s="284"/>
      <c r="S40" s="214">
        <f t="shared" si="2"/>
        <v>48</v>
      </c>
    </row>
    <row r="41" spans="1:19" ht="140.25">
      <c r="A41" s="285" t="s">
        <v>403</v>
      </c>
      <c r="B41" s="315" t="s">
        <v>404</v>
      </c>
      <c r="C41" s="316"/>
      <c r="D41" s="316">
        <v>1</v>
      </c>
      <c r="E41" s="316"/>
      <c r="F41" s="316"/>
      <c r="G41" s="278">
        <v>4</v>
      </c>
      <c r="H41" s="279">
        <f>G41*30</f>
        <v>120</v>
      </c>
      <c r="I41" s="279">
        <f>J41+K41+L41</f>
        <v>42</v>
      </c>
      <c r="J41" s="279">
        <v>26</v>
      </c>
      <c r="K41" s="318">
        <v>16</v>
      </c>
      <c r="L41" s="318"/>
      <c r="M41" s="280">
        <f>H41-I41</f>
        <v>78</v>
      </c>
      <c r="N41" s="319"/>
      <c r="O41" s="300">
        <f>I41/18</f>
        <v>2.3333333333333335</v>
      </c>
      <c r="P41" s="301"/>
      <c r="Q41" s="301"/>
      <c r="R41" s="302"/>
      <c r="S41" s="214">
        <f t="shared" si="2"/>
        <v>48</v>
      </c>
    </row>
    <row r="42" spans="1:19" ht="204">
      <c r="A42" s="285" t="s">
        <v>405</v>
      </c>
      <c r="B42" s="369" t="s">
        <v>406</v>
      </c>
      <c r="C42" s="370"/>
      <c r="D42" s="370">
        <v>2</v>
      </c>
      <c r="E42" s="278"/>
      <c r="F42" s="278"/>
      <c r="G42" s="278">
        <v>4</v>
      </c>
      <c r="H42" s="279">
        <f>G42*30</f>
        <v>120</v>
      </c>
      <c r="I42" s="279">
        <f>J42+K42+L42</f>
        <v>48</v>
      </c>
      <c r="J42" s="279">
        <v>28</v>
      </c>
      <c r="K42" s="280">
        <v>20</v>
      </c>
      <c r="L42" s="280"/>
      <c r="M42" s="280">
        <f>H42-I42</f>
        <v>72</v>
      </c>
      <c r="N42" s="281"/>
      <c r="O42" s="300"/>
      <c r="P42" s="301">
        <f>I42/15</f>
        <v>3.2</v>
      </c>
      <c r="Q42" s="301"/>
      <c r="R42" s="302"/>
      <c r="S42" s="214">
        <f t="shared" si="2"/>
        <v>48</v>
      </c>
    </row>
    <row r="43" spans="1:19" ht="255.75" thickBot="1">
      <c r="A43" s="371" t="s">
        <v>407</v>
      </c>
      <c r="B43" s="372" t="s">
        <v>408</v>
      </c>
      <c r="C43" s="373"/>
      <c r="D43" s="373">
        <v>2</v>
      </c>
      <c r="E43" s="374"/>
      <c r="F43" s="374"/>
      <c r="G43" s="316">
        <v>4</v>
      </c>
      <c r="H43" s="279">
        <f>G43*30</f>
        <v>120</v>
      </c>
      <c r="I43" s="279">
        <f>J43+K43+L43</f>
        <v>48</v>
      </c>
      <c r="J43" s="317">
        <v>28</v>
      </c>
      <c r="K43" s="375">
        <v>20</v>
      </c>
      <c r="L43" s="375"/>
      <c r="M43" s="280">
        <f>H43-I43</f>
        <v>72</v>
      </c>
      <c r="N43" s="376"/>
      <c r="O43" s="286"/>
      <c r="P43" s="287">
        <f>I43/15</f>
        <v>3.2</v>
      </c>
      <c r="Q43" s="287"/>
      <c r="R43" s="288"/>
      <c r="S43" s="214">
        <f t="shared" si="2"/>
        <v>48</v>
      </c>
    </row>
    <row r="44" spans="1:19" ht="51.75" thickBot="1">
      <c r="A44" s="216"/>
      <c r="B44" s="235" t="s">
        <v>301</v>
      </c>
      <c r="C44" s="236">
        <v>0</v>
      </c>
      <c r="D44" s="237">
        <v>4</v>
      </c>
      <c r="E44" s="238"/>
      <c r="F44" s="238"/>
      <c r="G44" s="239">
        <f t="shared" ref="G44:R44" si="11">SUM(G40:G43)</f>
        <v>16</v>
      </c>
      <c r="H44" s="233">
        <f t="shared" si="11"/>
        <v>480</v>
      </c>
      <c r="I44" s="233">
        <f t="shared" si="11"/>
        <v>180</v>
      </c>
      <c r="J44" s="233">
        <f t="shared" si="11"/>
        <v>108</v>
      </c>
      <c r="K44" s="233">
        <f t="shared" si="11"/>
        <v>72</v>
      </c>
      <c r="L44" s="233">
        <f t="shared" si="11"/>
        <v>0</v>
      </c>
      <c r="M44" s="233">
        <f t="shared" si="11"/>
        <v>300</v>
      </c>
      <c r="N44" s="240">
        <f t="shared" si="11"/>
        <v>0</v>
      </c>
      <c r="O44" s="377">
        <f t="shared" si="11"/>
        <v>4.666666666666667</v>
      </c>
      <c r="P44" s="378">
        <f t="shared" si="11"/>
        <v>6.4</v>
      </c>
      <c r="Q44" s="378">
        <f t="shared" si="11"/>
        <v>0</v>
      </c>
      <c r="R44" s="379">
        <f t="shared" si="11"/>
        <v>0</v>
      </c>
    </row>
    <row r="45" spans="1:19" s="230" customFormat="1" ht="77.25" thickBot="1">
      <c r="A45" s="380"/>
      <c r="B45" s="241" t="s">
        <v>302</v>
      </c>
      <c r="C45" s="381">
        <f>C38+C44</f>
        <v>0</v>
      </c>
      <c r="D45" s="381">
        <f>D38+D44</f>
        <v>6</v>
      </c>
      <c r="E45" s="242">
        <f>E44</f>
        <v>0</v>
      </c>
      <c r="F45" s="242">
        <f>F44</f>
        <v>0</v>
      </c>
      <c r="G45" s="243">
        <f>G38+G44</f>
        <v>23</v>
      </c>
      <c r="H45" s="381">
        <f t="shared" ref="H45:R45" si="12">H38+H44</f>
        <v>690</v>
      </c>
      <c r="I45" s="381">
        <f t="shared" si="12"/>
        <v>262</v>
      </c>
      <c r="J45" s="381">
        <f t="shared" si="12"/>
        <v>158</v>
      </c>
      <c r="K45" s="381">
        <f t="shared" si="12"/>
        <v>104</v>
      </c>
      <c r="L45" s="381">
        <f t="shared" si="12"/>
        <v>0</v>
      </c>
      <c r="M45" s="381">
        <f t="shared" si="12"/>
        <v>428</v>
      </c>
      <c r="N45" s="381">
        <f t="shared" si="12"/>
        <v>0</v>
      </c>
      <c r="O45" s="381">
        <f t="shared" si="12"/>
        <v>6.5555555555555554</v>
      </c>
      <c r="P45" s="381">
        <f t="shared" si="12"/>
        <v>9.6000000000000014</v>
      </c>
      <c r="Q45" s="381">
        <f t="shared" si="12"/>
        <v>0</v>
      </c>
      <c r="R45" s="381">
        <f t="shared" si="12"/>
        <v>0</v>
      </c>
      <c r="S45" s="382">
        <f>S44</f>
        <v>0</v>
      </c>
    </row>
    <row r="46" spans="1:19" ht="64.5" thickBot="1">
      <c r="A46" s="244"/>
      <c r="B46" s="245" t="s">
        <v>347</v>
      </c>
      <c r="C46" s="246">
        <f t="shared" ref="C46:R46" si="13">C33+C45</f>
        <v>6</v>
      </c>
      <c r="D46" s="247">
        <f t="shared" si="13"/>
        <v>11</v>
      </c>
      <c r="E46" s="247">
        <f t="shared" si="13"/>
        <v>0</v>
      </c>
      <c r="F46" s="247">
        <f t="shared" si="13"/>
        <v>0</v>
      </c>
      <c r="G46" s="383">
        <f t="shared" si="13"/>
        <v>90</v>
      </c>
      <c r="H46" s="247">
        <f t="shared" si="13"/>
        <v>2700</v>
      </c>
      <c r="I46" s="247">
        <f t="shared" si="13"/>
        <v>648</v>
      </c>
      <c r="J46" s="247">
        <f t="shared" si="13"/>
        <v>374</v>
      </c>
      <c r="K46" s="247">
        <f t="shared" si="13"/>
        <v>274</v>
      </c>
      <c r="L46" s="247">
        <f t="shared" si="13"/>
        <v>0</v>
      </c>
      <c r="M46" s="247">
        <f t="shared" si="13"/>
        <v>2052</v>
      </c>
      <c r="N46" s="384">
        <f t="shared" si="13"/>
        <v>720</v>
      </c>
      <c r="O46" s="246">
        <f t="shared" si="13"/>
        <v>20</v>
      </c>
      <c r="P46" s="247">
        <f t="shared" si="13"/>
        <v>19.200000000000003</v>
      </c>
      <c r="Q46" s="247">
        <f t="shared" si="13"/>
        <v>0</v>
      </c>
      <c r="R46" s="385">
        <f t="shared" si="13"/>
        <v>0</v>
      </c>
    </row>
    <row r="47" spans="1:19" ht="89.25">
      <c r="A47" s="816"/>
      <c r="B47" s="248" t="s">
        <v>373</v>
      </c>
      <c r="C47" s="249">
        <f t="shared" ref="C47:R47" si="14">C33</f>
        <v>6</v>
      </c>
      <c r="D47" s="250">
        <f t="shared" si="14"/>
        <v>5</v>
      </c>
      <c r="E47" s="250">
        <f t="shared" si="14"/>
        <v>0</v>
      </c>
      <c r="F47" s="250">
        <f t="shared" si="14"/>
        <v>0</v>
      </c>
      <c r="G47" s="386">
        <f t="shared" si="14"/>
        <v>67</v>
      </c>
      <c r="H47" s="250">
        <f t="shared" si="14"/>
        <v>2010</v>
      </c>
      <c r="I47" s="250">
        <f t="shared" si="14"/>
        <v>386</v>
      </c>
      <c r="J47" s="250">
        <f t="shared" si="14"/>
        <v>216</v>
      </c>
      <c r="K47" s="250">
        <f t="shared" si="14"/>
        <v>170</v>
      </c>
      <c r="L47" s="250">
        <f t="shared" si="14"/>
        <v>0</v>
      </c>
      <c r="M47" s="250">
        <f t="shared" si="14"/>
        <v>1624</v>
      </c>
      <c r="N47" s="387">
        <f t="shared" si="14"/>
        <v>720</v>
      </c>
      <c r="O47" s="249">
        <f t="shared" si="14"/>
        <v>13.444444444444445</v>
      </c>
      <c r="P47" s="250">
        <f t="shared" si="14"/>
        <v>9.6000000000000014</v>
      </c>
      <c r="Q47" s="250">
        <f t="shared" si="14"/>
        <v>0</v>
      </c>
      <c r="R47" s="388">
        <f t="shared" si="14"/>
        <v>0</v>
      </c>
    </row>
    <row r="48" spans="1:19" ht="90" thickBot="1">
      <c r="A48" s="817"/>
      <c r="B48" s="251" t="s">
        <v>348</v>
      </c>
      <c r="C48" s="252">
        <f t="shared" ref="C48:R48" si="15">C45</f>
        <v>0</v>
      </c>
      <c r="D48" s="253">
        <f t="shared" si="15"/>
        <v>6</v>
      </c>
      <c r="E48" s="253">
        <f t="shared" si="15"/>
        <v>0</v>
      </c>
      <c r="F48" s="253">
        <f t="shared" si="15"/>
        <v>0</v>
      </c>
      <c r="G48" s="389">
        <f t="shared" si="15"/>
        <v>23</v>
      </c>
      <c r="H48" s="253">
        <f t="shared" si="15"/>
        <v>690</v>
      </c>
      <c r="I48" s="253">
        <f t="shared" si="15"/>
        <v>262</v>
      </c>
      <c r="J48" s="253">
        <f t="shared" si="15"/>
        <v>158</v>
      </c>
      <c r="K48" s="253">
        <f t="shared" si="15"/>
        <v>104</v>
      </c>
      <c r="L48" s="253">
        <f t="shared" si="15"/>
        <v>0</v>
      </c>
      <c r="M48" s="253">
        <f t="shared" si="15"/>
        <v>428</v>
      </c>
      <c r="N48" s="390">
        <f t="shared" si="15"/>
        <v>0</v>
      </c>
      <c r="O48" s="252">
        <f t="shared" si="15"/>
        <v>6.5555555555555554</v>
      </c>
      <c r="P48" s="253">
        <f t="shared" si="15"/>
        <v>9.6000000000000014</v>
      </c>
      <c r="Q48" s="253">
        <f t="shared" si="15"/>
        <v>0</v>
      </c>
      <c r="R48" s="391">
        <f t="shared" si="15"/>
        <v>0</v>
      </c>
    </row>
    <row r="49" spans="1:73" ht="13.5" thickBot="1">
      <c r="A49" s="392"/>
      <c r="B49" s="254" t="s">
        <v>409</v>
      </c>
      <c r="C49" s="255"/>
      <c r="D49" s="255"/>
      <c r="E49" s="255"/>
      <c r="F49" s="255"/>
      <c r="G49" s="255"/>
      <c r="H49" s="256"/>
      <c r="I49" s="256"/>
      <c r="J49" s="256"/>
      <c r="K49" s="256"/>
      <c r="L49" s="256"/>
      <c r="M49" s="256"/>
      <c r="N49" s="393"/>
      <c r="O49" s="394">
        <f>O46</f>
        <v>20</v>
      </c>
      <c r="P49" s="395">
        <f>P46</f>
        <v>19.200000000000003</v>
      </c>
      <c r="Q49" s="395">
        <f>Q46</f>
        <v>0</v>
      </c>
      <c r="R49" s="395">
        <f>R46</f>
        <v>0</v>
      </c>
    </row>
    <row r="50" spans="1:73">
      <c r="A50" s="396"/>
      <c r="B50" s="257" t="s">
        <v>262</v>
      </c>
      <c r="C50" s="258"/>
      <c r="D50" s="258"/>
      <c r="E50" s="258"/>
      <c r="F50" s="258"/>
      <c r="G50" s="258"/>
      <c r="H50" s="259"/>
      <c r="I50" s="259"/>
      <c r="J50" s="259"/>
      <c r="K50" s="260"/>
      <c r="L50" s="260"/>
      <c r="M50" s="260"/>
      <c r="N50" s="397"/>
      <c r="O50" s="398">
        <v>3</v>
      </c>
      <c r="P50" s="399">
        <v>3</v>
      </c>
      <c r="Q50" s="399"/>
      <c r="R50" s="399"/>
    </row>
    <row r="51" spans="1:73">
      <c r="A51" s="396"/>
      <c r="B51" s="257" t="s">
        <v>129</v>
      </c>
      <c r="C51" s="258"/>
      <c r="D51" s="261"/>
      <c r="E51" s="258"/>
      <c r="F51" s="258"/>
      <c r="G51" s="258"/>
      <c r="H51" s="259"/>
      <c r="I51" s="259"/>
      <c r="J51" s="259"/>
      <c r="K51" s="260"/>
      <c r="L51" s="260"/>
      <c r="M51" s="260"/>
      <c r="N51" s="397"/>
      <c r="O51" s="400">
        <v>5</v>
      </c>
      <c r="P51" s="401">
        <v>5</v>
      </c>
      <c r="Q51" s="401">
        <v>1</v>
      </c>
      <c r="R51" s="401"/>
    </row>
    <row r="52" spans="1:73">
      <c r="A52" s="262"/>
      <c r="B52" s="257" t="s">
        <v>125</v>
      </c>
      <c r="C52" s="258"/>
      <c r="D52" s="258"/>
      <c r="E52" s="258"/>
      <c r="F52" s="258"/>
      <c r="G52" s="258"/>
      <c r="H52" s="259"/>
      <c r="I52" s="259"/>
      <c r="J52" s="259"/>
      <c r="K52" s="260"/>
      <c r="L52" s="260"/>
      <c r="M52" s="260"/>
      <c r="N52" s="397"/>
      <c r="O52" s="400"/>
      <c r="P52" s="401"/>
      <c r="Q52" s="401"/>
      <c r="R52" s="401"/>
    </row>
    <row r="53" spans="1:73" ht="13.5" thickBot="1">
      <c r="A53" s="262"/>
      <c r="B53" s="263" t="s">
        <v>126</v>
      </c>
      <c r="C53" s="264"/>
      <c r="D53" s="264"/>
      <c r="E53" s="264"/>
      <c r="F53" s="264"/>
      <c r="G53" s="264"/>
      <c r="H53" s="265"/>
      <c r="I53" s="265"/>
      <c r="J53" s="265"/>
      <c r="K53" s="265"/>
      <c r="L53" s="265"/>
      <c r="M53" s="265"/>
      <c r="N53" s="402"/>
      <c r="O53" s="403"/>
      <c r="P53" s="404"/>
      <c r="Q53" s="404"/>
      <c r="R53" s="404"/>
    </row>
    <row r="54" spans="1:73">
      <c r="A54" s="262"/>
      <c r="B54" s="818" t="s">
        <v>410</v>
      </c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18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5"/>
      <c r="AK54" s="405"/>
      <c r="AL54" s="405"/>
      <c r="AM54" s="405"/>
      <c r="AN54" s="405"/>
      <c r="AO54" s="405"/>
      <c r="AP54" s="405"/>
      <c r="AQ54" s="405"/>
      <c r="AR54" s="405"/>
      <c r="AS54" s="405"/>
      <c r="AT54" s="405"/>
      <c r="AU54" s="405"/>
      <c r="AV54" s="405"/>
      <c r="AW54" s="405"/>
      <c r="AX54" s="405"/>
      <c r="AY54" s="405"/>
      <c r="AZ54" s="405"/>
      <c r="BA54" s="405"/>
      <c r="BB54" s="405"/>
      <c r="BC54" s="405"/>
      <c r="BD54" s="405"/>
      <c r="BE54" s="405"/>
      <c r="BF54" s="405"/>
      <c r="BG54" s="405"/>
      <c r="BH54" s="405"/>
      <c r="BI54" s="405"/>
      <c r="BJ54" s="405"/>
      <c r="BK54" s="405"/>
      <c r="BL54" s="405"/>
      <c r="BM54" s="405"/>
      <c r="BN54" s="405"/>
      <c r="BO54" s="405"/>
      <c r="BP54" s="405"/>
      <c r="BQ54" s="405"/>
      <c r="BR54" s="405"/>
      <c r="BS54" s="405"/>
      <c r="BT54" s="405"/>
      <c r="BU54" s="405"/>
    </row>
    <row r="55" spans="1:73">
      <c r="A55" s="262"/>
      <c r="B55" s="406"/>
      <c r="C55" s="266"/>
      <c r="D55" s="266"/>
      <c r="E55" s="266"/>
      <c r="F55" s="266"/>
      <c r="G55" s="266"/>
      <c r="H55" s="407"/>
      <c r="I55" s="407"/>
      <c r="J55" s="407"/>
      <c r="K55" s="407"/>
      <c r="L55" s="407"/>
      <c r="M55" s="407"/>
      <c r="N55" s="407"/>
      <c r="O55" s="407"/>
      <c r="P55" s="407"/>
      <c r="Q55" s="407"/>
      <c r="R55" s="407"/>
    </row>
    <row r="56" spans="1:73">
      <c r="A56" s="408"/>
      <c r="B56" s="408" t="s">
        <v>411</v>
      </c>
      <c r="C56" s="409"/>
      <c r="D56" s="409"/>
      <c r="E56" s="409"/>
      <c r="F56" s="409"/>
      <c r="G56" s="409"/>
      <c r="H56" s="409"/>
      <c r="I56" s="266"/>
      <c r="J56" s="266"/>
      <c r="K56" s="266"/>
      <c r="L56" s="266"/>
      <c r="M56" s="266"/>
      <c r="N56" s="266"/>
      <c r="O56" s="407"/>
      <c r="P56" s="407"/>
      <c r="Q56" s="407"/>
      <c r="R56" s="407"/>
    </row>
    <row r="57" spans="1:73" ht="13.5" thickBot="1">
      <c r="A57" s="408"/>
      <c r="B57" s="408"/>
      <c r="C57" s="409"/>
      <c r="D57" s="409"/>
      <c r="E57" s="409"/>
      <c r="F57" s="409"/>
      <c r="G57" s="409"/>
      <c r="H57" s="409"/>
      <c r="I57" s="266"/>
      <c r="J57" s="266"/>
      <c r="K57" s="266"/>
      <c r="L57" s="266"/>
      <c r="M57" s="266"/>
      <c r="N57" s="266"/>
      <c r="O57" s="407"/>
      <c r="P57" s="407"/>
      <c r="Q57" s="407"/>
      <c r="R57" s="407"/>
    </row>
    <row r="58" spans="1:73" ht="13.5" thickTop="1">
      <c r="A58" s="262"/>
      <c r="B58" s="819" t="s">
        <v>412</v>
      </c>
      <c r="C58" s="819"/>
      <c r="D58" s="819"/>
      <c r="E58" s="819"/>
      <c r="F58" s="819"/>
      <c r="G58" s="819"/>
      <c r="H58" s="819"/>
      <c r="I58" s="819"/>
      <c r="J58" s="819"/>
      <c r="K58" s="819"/>
      <c r="L58" s="819"/>
      <c r="M58" s="819"/>
      <c r="N58" s="819"/>
      <c r="O58" s="819"/>
      <c r="P58" s="819"/>
      <c r="Q58" s="819"/>
      <c r="R58" s="819"/>
      <c r="S58" s="819"/>
      <c r="T58" s="819"/>
      <c r="U58" s="819"/>
      <c r="V58" s="819"/>
      <c r="W58" s="410"/>
      <c r="X58" s="410"/>
      <c r="Y58" s="411"/>
      <c r="Z58" s="412"/>
      <c r="AA58" s="412"/>
      <c r="AB58" s="412"/>
      <c r="AC58" s="412"/>
      <c r="AD58" s="412"/>
      <c r="AE58" s="412"/>
      <c r="AF58" s="412"/>
      <c r="AG58" s="412"/>
      <c r="AH58" s="412"/>
      <c r="AI58" s="413"/>
      <c r="AJ58" s="412"/>
      <c r="AK58" s="412"/>
      <c r="AL58" s="412"/>
      <c r="AM58" s="412"/>
      <c r="AN58" s="412"/>
      <c r="AO58" s="412"/>
      <c r="AP58" s="412"/>
      <c r="AQ58" s="412"/>
      <c r="AR58" s="412"/>
      <c r="AS58" s="413"/>
      <c r="AT58" s="412"/>
      <c r="AU58" s="412"/>
      <c r="AV58" s="412"/>
      <c r="AW58" s="412"/>
      <c r="AX58" s="412"/>
      <c r="AY58" s="412"/>
      <c r="AZ58" s="412"/>
      <c r="BA58" s="412"/>
      <c r="BB58" s="412"/>
      <c r="BC58" s="413"/>
      <c r="BD58" s="412"/>
      <c r="BE58" s="412"/>
      <c r="BF58" s="412"/>
      <c r="BG58" s="412"/>
      <c r="BH58" s="412"/>
      <c r="BI58" s="412"/>
      <c r="BJ58" s="412"/>
      <c r="BK58" s="412"/>
      <c r="BL58" s="412"/>
      <c r="BM58" s="413"/>
      <c r="BN58" s="412"/>
      <c r="BO58" s="412"/>
      <c r="BP58" s="412"/>
      <c r="BQ58" s="412"/>
      <c r="BR58" s="412"/>
      <c r="BS58" s="412"/>
      <c r="BT58" s="412"/>
      <c r="BU58" s="414"/>
    </row>
    <row r="59" spans="1:73">
      <c r="A59" s="262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415"/>
      <c r="P59" s="415"/>
      <c r="Q59" s="415"/>
      <c r="R59" s="415"/>
      <c r="S59" s="268"/>
      <c r="T59" s="268"/>
      <c r="U59" s="268"/>
      <c r="V59" s="268"/>
      <c r="W59" s="410"/>
      <c r="X59" s="410"/>
      <c r="Y59" s="411"/>
      <c r="Z59" s="414"/>
      <c r="AA59" s="414"/>
      <c r="AB59" s="414"/>
      <c r="AC59" s="414"/>
      <c r="AD59" s="414"/>
      <c r="AE59" s="414"/>
      <c r="AF59" s="414"/>
      <c r="AG59" s="414"/>
      <c r="AH59" s="414"/>
      <c r="AI59" s="410"/>
      <c r="AJ59" s="414"/>
      <c r="AK59" s="414"/>
      <c r="AL59" s="414"/>
      <c r="AM59" s="414"/>
      <c r="AN59" s="414"/>
      <c r="AO59" s="414"/>
      <c r="AP59" s="414"/>
      <c r="AQ59" s="414"/>
      <c r="AR59" s="414"/>
      <c r="AS59" s="410"/>
      <c r="AT59" s="414"/>
      <c r="AU59" s="414"/>
      <c r="AV59" s="414"/>
      <c r="AW59" s="414"/>
      <c r="AX59" s="414"/>
      <c r="AY59" s="414"/>
      <c r="AZ59" s="414"/>
      <c r="BA59" s="414"/>
      <c r="BB59" s="414"/>
      <c r="BC59" s="410"/>
      <c r="BD59" s="414"/>
      <c r="BE59" s="414"/>
      <c r="BF59" s="414"/>
      <c r="BG59" s="414"/>
      <c r="BH59" s="414"/>
      <c r="BI59" s="414"/>
      <c r="BJ59" s="414"/>
      <c r="BK59" s="414"/>
      <c r="BL59" s="414"/>
      <c r="BM59" s="410"/>
      <c r="BN59" s="414"/>
      <c r="BO59" s="414"/>
      <c r="BP59" s="414"/>
      <c r="BQ59" s="414"/>
      <c r="BR59" s="414"/>
      <c r="BS59" s="414"/>
      <c r="BT59" s="414"/>
      <c r="BU59" s="414"/>
    </row>
    <row r="60" spans="1:73">
      <c r="A60" s="262"/>
      <c r="B60" s="268" t="s">
        <v>413</v>
      </c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415"/>
      <c r="P60" s="415"/>
      <c r="Q60" s="415"/>
      <c r="R60" s="415"/>
      <c r="S60" s="268"/>
      <c r="T60" s="268"/>
      <c r="U60" s="268"/>
      <c r="V60" s="268"/>
      <c r="W60" s="410"/>
      <c r="X60" s="410"/>
      <c r="Y60" s="411"/>
      <c r="Z60" s="414"/>
      <c r="AA60" s="414"/>
      <c r="AB60" s="414"/>
      <c r="AC60" s="414"/>
      <c r="AD60" s="414"/>
      <c r="AE60" s="414"/>
      <c r="AF60" s="414"/>
      <c r="AG60" s="414"/>
      <c r="AH60" s="414"/>
      <c r="AI60" s="410"/>
      <c r="AJ60" s="414"/>
      <c r="AK60" s="414"/>
      <c r="AL60" s="414"/>
      <c r="AM60" s="414"/>
      <c r="AN60" s="414"/>
      <c r="AO60" s="414"/>
      <c r="AP60" s="414"/>
      <c r="AQ60" s="414"/>
      <c r="AR60" s="414"/>
      <c r="AS60" s="410"/>
      <c r="AT60" s="414"/>
      <c r="AU60" s="414"/>
      <c r="AV60" s="414"/>
      <c r="AW60" s="414"/>
      <c r="AX60" s="414"/>
      <c r="AY60" s="414"/>
      <c r="AZ60" s="414"/>
      <c r="BA60" s="414"/>
      <c r="BB60" s="414"/>
      <c r="BC60" s="410"/>
      <c r="BD60" s="414"/>
      <c r="BE60" s="414"/>
      <c r="BF60" s="414"/>
      <c r="BG60" s="414"/>
      <c r="BH60" s="414"/>
      <c r="BI60" s="414"/>
      <c r="BJ60" s="414"/>
      <c r="BK60" s="414"/>
      <c r="BL60" s="414"/>
      <c r="BM60" s="410"/>
      <c r="BN60" s="414"/>
      <c r="BO60" s="414"/>
      <c r="BP60" s="414"/>
      <c r="BQ60" s="414"/>
      <c r="BR60" s="414"/>
      <c r="BS60" s="414"/>
      <c r="BT60" s="414"/>
      <c r="BU60" s="414"/>
    </row>
    <row r="61" spans="1:73">
      <c r="A61" s="262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415"/>
      <c r="P61" s="415"/>
      <c r="Q61" s="415"/>
      <c r="R61" s="415"/>
      <c r="S61" s="268"/>
      <c r="T61" s="268"/>
      <c r="U61" s="268"/>
      <c r="V61" s="268"/>
      <c r="W61" s="410"/>
      <c r="X61" s="410"/>
      <c r="Y61" s="411"/>
      <c r="Z61" s="414"/>
      <c r="AA61" s="414"/>
      <c r="AB61" s="414"/>
      <c r="AC61" s="414"/>
      <c r="AD61" s="414"/>
      <c r="AE61" s="414"/>
      <c r="AF61" s="414"/>
      <c r="AG61" s="414"/>
      <c r="AH61" s="414"/>
      <c r="AI61" s="410"/>
      <c r="AJ61" s="414"/>
      <c r="AK61" s="414"/>
      <c r="AL61" s="414"/>
      <c r="AM61" s="414"/>
      <c r="AN61" s="414"/>
      <c r="AO61" s="414"/>
      <c r="AP61" s="414"/>
      <c r="AQ61" s="414"/>
      <c r="AR61" s="414"/>
      <c r="AS61" s="410"/>
      <c r="AT61" s="414"/>
      <c r="AU61" s="414"/>
      <c r="AV61" s="414"/>
      <c r="AW61" s="414"/>
      <c r="AX61" s="414"/>
      <c r="AY61" s="414"/>
      <c r="AZ61" s="414"/>
      <c r="BA61" s="414"/>
      <c r="BB61" s="414"/>
      <c r="BC61" s="410"/>
      <c r="BD61" s="414"/>
      <c r="BE61" s="414"/>
      <c r="BF61" s="414"/>
      <c r="BG61" s="414"/>
      <c r="BH61" s="414"/>
      <c r="BI61" s="414"/>
      <c r="BJ61" s="414"/>
      <c r="BK61" s="414"/>
      <c r="BL61" s="414"/>
      <c r="BM61" s="410"/>
      <c r="BN61" s="414"/>
      <c r="BO61" s="414"/>
      <c r="BP61" s="414"/>
      <c r="BQ61" s="414"/>
      <c r="BR61" s="414"/>
      <c r="BS61" s="414"/>
      <c r="BT61" s="414"/>
      <c r="BU61" s="414"/>
    </row>
    <row r="62" spans="1:73">
      <c r="A62" s="408"/>
      <c r="B62" s="409" t="s">
        <v>414</v>
      </c>
      <c r="C62" s="409"/>
      <c r="D62" s="409"/>
      <c r="E62" s="409"/>
      <c r="F62" s="409"/>
      <c r="G62" s="409"/>
      <c r="H62" s="409"/>
      <c r="I62" s="266"/>
      <c r="J62" s="266"/>
      <c r="K62" s="266"/>
      <c r="L62" s="266"/>
      <c r="M62" s="266"/>
      <c r="N62" s="266"/>
      <c r="O62" s="407"/>
      <c r="P62" s="407"/>
      <c r="Q62" s="407"/>
      <c r="R62" s="407"/>
      <c r="S62" s="410"/>
      <c r="T62" s="410"/>
      <c r="U62" s="410"/>
      <c r="V62" s="410"/>
      <c r="W62" s="410"/>
      <c r="X62" s="410"/>
      <c r="Y62" s="410"/>
      <c r="Z62" s="414"/>
      <c r="AA62" s="414"/>
      <c r="AB62" s="414"/>
      <c r="AC62" s="414"/>
      <c r="AD62" s="414"/>
      <c r="AE62" s="414"/>
      <c r="AF62" s="414"/>
      <c r="AG62" s="414"/>
      <c r="AH62" s="414"/>
      <c r="AI62" s="410"/>
      <c r="AJ62" s="414"/>
      <c r="AK62" s="414"/>
      <c r="AL62" s="414"/>
      <c r="AM62" s="414"/>
      <c r="AN62" s="414"/>
      <c r="AO62" s="414"/>
      <c r="AP62" s="414"/>
      <c r="AQ62" s="414"/>
      <c r="AR62" s="414"/>
      <c r="AS62" s="410"/>
      <c r="AT62" s="414"/>
      <c r="AU62" s="414"/>
      <c r="AV62" s="414"/>
      <c r="AW62" s="414"/>
      <c r="AX62" s="414"/>
      <c r="AY62" s="414"/>
      <c r="AZ62" s="414"/>
      <c r="BA62" s="414"/>
      <c r="BB62" s="414"/>
      <c r="BC62" s="410"/>
      <c r="BD62" s="414"/>
      <c r="BE62" s="414"/>
      <c r="BF62" s="414"/>
      <c r="BG62" s="414"/>
      <c r="BH62" s="414"/>
      <c r="BI62" s="414"/>
      <c r="BJ62" s="414"/>
      <c r="BK62" s="414"/>
      <c r="BL62" s="414"/>
      <c r="BM62" s="410"/>
      <c r="BN62" s="414"/>
      <c r="BO62" s="414"/>
      <c r="BP62" s="414"/>
      <c r="BQ62" s="414"/>
      <c r="BR62" s="414"/>
      <c r="BS62" s="414"/>
      <c r="BT62" s="414"/>
      <c r="BU62" s="414"/>
    </row>
    <row r="63" spans="1:73">
      <c r="A63" s="408"/>
      <c r="B63" s="409"/>
      <c r="C63" s="409"/>
      <c r="D63" s="409"/>
      <c r="E63" s="409"/>
      <c r="F63" s="409"/>
      <c r="G63" s="409"/>
      <c r="H63" s="409"/>
      <c r="I63" s="266"/>
      <c r="J63" s="266"/>
      <c r="K63" s="266"/>
      <c r="L63" s="266"/>
      <c r="M63" s="266"/>
      <c r="N63" s="266"/>
      <c r="O63" s="407"/>
      <c r="P63" s="407"/>
      <c r="Q63" s="407"/>
      <c r="R63" s="407"/>
      <c r="S63" s="410"/>
      <c r="T63" s="410"/>
      <c r="U63" s="410"/>
      <c r="V63" s="410"/>
      <c r="W63" s="410"/>
      <c r="X63" s="410"/>
      <c r="Y63" s="410"/>
      <c r="Z63" s="414"/>
      <c r="AA63" s="414"/>
      <c r="AB63" s="414"/>
      <c r="AC63" s="414"/>
      <c r="AD63" s="414"/>
      <c r="AE63" s="414"/>
      <c r="AF63" s="414"/>
      <c r="AG63" s="414"/>
      <c r="AH63" s="414"/>
      <c r="AI63" s="410"/>
      <c r="AJ63" s="414"/>
      <c r="AK63" s="414"/>
      <c r="AL63" s="414"/>
      <c r="AM63" s="414"/>
      <c r="AN63" s="414"/>
      <c r="AO63" s="414"/>
      <c r="AP63" s="414"/>
      <c r="AQ63" s="414"/>
      <c r="AR63" s="414"/>
      <c r="AS63" s="410"/>
      <c r="AT63" s="414"/>
      <c r="AU63" s="414"/>
      <c r="AV63" s="414"/>
      <c r="AW63" s="414"/>
      <c r="AX63" s="414"/>
      <c r="AY63" s="414"/>
      <c r="AZ63" s="414"/>
      <c r="BA63" s="414"/>
      <c r="BB63" s="414"/>
      <c r="BC63" s="410"/>
      <c r="BD63" s="414"/>
      <c r="BE63" s="414"/>
      <c r="BF63" s="414"/>
      <c r="BG63" s="414"/>
      <c r="BH63" s="414"/>
      <c r="BI63" s="414"/>
      <c r="BJ63" s="414"/>
      <c r="BK63" s="414"/>
      <c r="BL63" s="414"/>
      <c r="BM63" s="410"/>
      <c r="BN63" s="414"/>
      <c r="BO63" s="414"/>
      <c r="BP63" s="414"/>
      <c r="BQ63" s="414"/>
      <c r="BR63" s="414"/>
      <c r="BS63" s="414"/>
      <c r="BT63" s="414"/>
      <c r="BU63" s="414"/>
    </row>
    <row r="64" spans="1:73">
      <c r="A64" s="262"/>
      <c r="B64" s="268" t="s">
        <v>415</v>
      </c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7"/>
      <c r="P64" s="407"/>
      <c r="Q64" s="407"/>
      <c r="R64" s="407"/>
      <c r="S64" s="410"/>
      <c r="T64" s="410"/>
      <c r="U64" s="410"/>
      <c r="V64" s="410"/>
      <c r="W64" s="416"/>
      <c r="X64" s="416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1"/>
      <c r="BE64" s="411"/>
      <c r="BF64" s="411"/>
      <c r="BG64" s="411"/>
      <c r="BH64" s="411"/>
      <c r="BI64" s="411"/>
      <c r="BJ64" s="411"/>
      <c r="BK64" s="411"/>
      <c r="BL64" s="411"/>
      <c r="BM64" s="411"/>
      <c r="BN64" s="411"/>
      <c r="BO64" s="411"/>
      <c r="BP64" s="411"/>
      <c r="BQ64" s="411"/>
      <c r="BR64" s="411"/>
      <c r="BS64" s="411"/>
      <c r="BT64" s="411"/>
      <c r="BU64" s="411"/>
    </row>
    <row r="65" spans="1:1">
      <c r="A65" s="267"/>
    </row>
  </sheetData>
  <mergeCells count="35">
    <mergeCell ref="A10:R10"/>
    <mergeCell ref="B2:R2"/>
    <mergeCell ref="A3:A8"/>
    <mergeCell ref="B3:B8"/>
    <mergeCell ref="C3:F3"/>
    <mergeCell ref="G3:G8"/>
    <mergeCell ref="H3:N3"/>
    <mergeCell ref="O3:R3"/>
    <mergeCell ref="C4:C8"/>
    <mergeCell ref="D4:D8"/>
    <mergeCell ref="E4:E8"/>
    <mergeCell ref="F4:F8"/>
    <mergeCell ref="H4:H8"/>
    <mergeCell ref="I4:L4"/>
    <mergeCell ref="M4:M8"/>
    <mergeCell ref="N4:N8"/>
    <mergeCell ref="Q4:R4"/>
    <mergeCell ref="I5:I8"/>
    <mergeCell ref="J5:L5"/>
    <mergeCell ref="O5:R5"/>
    <mergeCell ref="J6:J8"/>
    <mergeCell ref="K6:K8"/>
    <mergeCell ref="L6:L8"/>
    <mergeCell ref="O7:R7"/>
    <mergeCell ref="O4:P4"/>
    <mergeCell ref="A39:R39"/>
    <mergeCell ref="A47:A48"/>
    <mergeCell ref="B54:R54"/>
    <mergeCell ref="B58:V58"/>
    <mergeCell ref="A11:R11"/>
    <mergeCell ref="A15:R15"/>
    <mergeCell ref="A25:R25"/>
    <mergeCell ref="A29:R29"/>
    <mergeCell ref="A35:R35"/>
    <mergeCell ref="A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Лист1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2021-09-20T10:20:02Z</cp:lastPrinted>
  <dcterms:created xsi:type="dcterms:W3CDTF">1999-02-26T10:19:35Z</dcterms:created>
  <dcterms:modified xsi:type="dcterms:W3CDTF">2024-02-20T13:04:37Z</dcterms:modified>
</cp:coreProperties>
</file>